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/>
  <mc:AlternateContent xmlns:mc="http://schemas.openxmlformats.org/markup-compatibility/2006">
    <mc:Choice Requires="x15">
      <x15ac:absPath xmlns:x15ac="http://schemas.microsoft.com/office/spreadsheetml/2010/11/ac" url="J:\Forms\2000Series\2546 - LFPA Invoice\drafts\"/>
    </mc:Choice>
  </mc:AlternateContent>
  <xr:revisionPtr revIDLastSave="0" documentId="8_{6BFE143A-9E27-4E2C-A138-EF24CC1020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tructions" sheetId="2" r:id="rId1"/>
    <sheet name="July" sheetId="3" r:id="rId2"/>
    <sheet name="Aug" sheetId="4" r:id="rId3"/>
    <sheet name="Sept" sheetId="5" r:id="rId4"/>
    <sheet name="Oct" sheetId="6" r:id="rId5"/>
    <sheet name="Nov" sheetId="7" r:id="rId6"/>
    <sheet name="Dec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3" l="1"/>
  <c r="F17" i="4"/>
  <c r="B15" i="4"/>
  <c r="B14" i="4"/>
  <c r="B13" i="4"/>
  <c r="B12" i="4"/>
  <c r="Q3" i="4"/>
  <c r="F17" i="5"/>
  <c r="B15" i="5"/>
  <c r="B14" i="5"/>
  <c r="B13" i="5"/>
  <c r="B12" i="5"/>
  <c r="Q3" i="5"/>
  <c r="F17" i="6"/>
  <c r="B15" i="6"/>
  <c r="B14" i="6"/>
  <c r="B13" i="6"/>
  <c r="B12" i="6"/>
  <c r="Q3" i="6"/>
  <c r="F17" i="7"/>
  <c r="B15" i="7"/>
  <c r="B14" i="7"/>
  <c r="B13" i="7"/>
  <c r="B12" i="7"/>
  <c r="Q3" i="7"/>
  <c r="B13" i="8"/>
  <c r="Q3" i="8" l="1"/>
  <c r="I55" i="8" s="1"/>
  <c r="M55" i="8" s="1"/>
  <c r="I56" i="7"/>
  <c r="M56" i="7" s="1"/>
  <c r="I56" i="6"/>
  <c r="M56" i="6" s="1"/>
  <c r="O58" i="6" l="1"/>
  <c r="O58" i="7"/>
  <c r="O57" i="8"/>
  <c r="I56" i="5"/>
  <c r="M56" i="5" s="1"/>
  <c r="I55" i="4"/>
  <c r="M55" i="4" s="1"/>
  <c r="I56" i="3"/>
  <c r="M56" i="3" s="1"/>
  <c r="O57" i="4" l="1"/>
  <c r="O58" i="5"/>
  <c r="F17" i="8"/>
  <c r="M53" i="8" s="1"/>
  <c r="M54" i="7"/>
  <c r="M54" i="6"/>
  <c r="M54" i="5"/>
  <c r="B15" i="8"/>
  <c r="B14" i="8"/>
  <c r="B12" i="8"/>
  <c r="M53" i="4"/>
  <c r="K35" i="8" l="1"/>
  <c r="I35" i="8"/>
  <c r="M33" i="8"/>
  <c r="G33" i="8"/>
  <c r="M31" i="8"/>
  <c r="G31" i="8"/>
  <c r="M29" i="8"/>
  <c r="G29" i="8"/>
  <c r="M27" i="8"/>
  <c r="G27" i="8"/>
  <c r="M25" i="8"/>
  <c r="G25" i="8"/>
  <c r="M23" i="8"/>
  <c r="G23" i="8"/>
  <c r="K35" i="7"/>
  <c r="I35" i="7"/>
  <c r="M33" i="7"/>
  <c r="G33" i="7"/>
  <c r="M31" i="7"/>
  <c r="G31" i="7"/>
  <c r="M29" i="7"/>
  <c r="G29" i="7"/>
  <c r="M27" i="7"/>
  <c r="G27" i="7"/>
  <c r="M25" i="7"/>
  <c r="G25" i="7"/>
  <c r="M23" i="7"/>
  <c r="G23" i="7"/>
  <c r="K35" i="6"/>
  <c r="I35" i="6"/>
  <c r="M33" i="6"/>
  <c r="G33" i="6"/>
  <c r="M31" i="6"/>
  <c r="G31" i="6"/>
  <c r="M29" i="6"/>
  <c r="G29" i="6"/>
  <c r="M27" i="6"/>
  <c r="G27" i="6"/>
  <c r="M25" i="6"/>
  <c r="G25" i="6"/>
  <c r="M23" i="6"/>
  <c r="G23" i="6"/>
  <c r="G35" i="6" l="1"/>
  <c r="M35" i="8"/>
  <c r="M35" i="7"/>
  <c r="M35" i="6"/>
  <c r="G35" i="8"/>
  <c r="G35" i="7"/>
  <c r="K35" i="5" l="1"/>
  <c r="I35" i="5"/>
  <c r="M33" i="5"/>
  <c r="G33" i="5"/>
  <c r="M31" i="5"/>
  <c r="G31" i="5"/>
  <c r="M29" i="5"/>
  <c r="G29" i="5"/>
  <c r="M27" i="5"/>
  <c r="G27" i="5"/>
  <c r="M25" i="5"/>
  <c r="G25" i="5"/>
  <c r="M23" i="5"/>
  <c r="G23" i="5"/>
  <c r="G35" i="5" l="1"/>
  <c r="M35" i="5"/>
  <c r="M54" i="3"/>
  <c r="G33" i="4" l="1"/>
  <c r="G31" i="4"/>
  <c r="G29" i="4"/>
  <c r="G27" i="4"/>
  <c r="G25" i="4"/>
  <c r="G23" i="4"/>
  <c r="K35" i="4"/>
  <c r="I35" i="4"/>
  <c r="M33" i="4"/>
  <c r="M31" i="4"/>
  <c r="M29" i="4"/>
  <c r="M27" i="4"/>
  <c r="M25" i="4"/>
  <c r="M23" i="4"/>
  <c r="K35" i="3"/>
  <c r="I35" i="3"/>
  <c r="G35" i="3"/>
  <c r="M33" i="3"/>
  <c r="M31" i="3"/>
  <c r="M29" i="3"/>
  <c r="M27" i="3"/>
  <c r="M25" i="3"/>
  <c r="M23" i="3"/>
  <c r="O33" i="4" l="1"/>
  <c r="Q33" i="4" s="1"/>
  <c r="O33" i="7"/>
  <c r="Q33" i="7" s="1"/>
  <c r="O33" i="8"/>
  <c r="Q33" i="8" s="1"/>
  <c r="O33" i="6"/>
  <c r="Q33" i="6" s="1"/>
  <c r="O33" i="5"/>
  <c r="Q33" i="5" s="1"/>
  <c r="O31" i="6"/>
  <c r="Q31" i="6" s="1"/>
  <c r="O31" i="7"/>
  <c r="Q31" i="7" s="1"/>
  <c r="O31" i="8"/>
  <c r="Q31" i="8" s="1"/>
  <c r="O31" i="5"/>
  <c r="Q31" i="5" s="1"/>
  <c r="O29" i="4"/>
  <c r="Q29" i="4" s="1"/>
  <c r="O29" i="8"/>
  <c r="Q29" i="8" s="1"/>
  <c r="O29" i="7"/>
  <c r="Q29" i="7" s="1"/>
  <c r="O29" i="6"/>
  <c r="Q29" i="6" s="1"/>
  <c r="O29" i="5"/>
  <c r="Q29" i="5" s="1"/>
  <c r="O27" i="8"/>
  <c r="Q27" i="8" s="1"/>
  <c r="O27" i="7"/>
  <c r="Q27" i="7" s="1"/>
  <c r="O27" i="6"/>
  <c r="Q27" i="6" s="1"/>
  <c r="O27" i="5"/>
  <c r="Q27" i="5" s="1"/>
  <c r="O23" i="8"/>
  <c r="Q23" i="8" s="1"/>
  <c r="O23" i="7"/>
  <c r="Q23" i="7" s="1"/>
  <c r="O23" i="6"/>
  <c r="Q23" i="6" s="1"/>
  <c r="O23" i="5"/>
  <c r="Q23" i="5" s="1"/>
  <c r="O25" i="6"/>
  <c r="Q25" i="6" s="1"/>
  <c r="O25" i="8"/>
  <c r="Q25" i="8" s="1"/>
  <c r="O25" i="7"/>
  <c r="Q25" i="7" s="1"/>
  <c r="O25" i="5"/>
  <c r="Q25" i="5" s="1"/>
  <c r="O29" i="3"/>
  <c r="Q29" i="3" s="1"/>
  <c r="O31" i="4"/>
  <c r="Q31" i="4" s="1"/>
  <c r="O31" i="3"/>
  <c r="Q31" i="3" s="1"/>
  <c r="O33" i="3"/>
  <c r="Q33" i="3" s="1"/>
  <c r="O25" i="4"/>
  <c r="Q25" i="4" s="1"/>
  <c r="O27" i="4"/>
  <c r="Q27" i="4" s="1"/>
  <c r="O27" i="3"/>
  <c r="Q27" i="3" s="1"/>
  <c r="O25" i="3"/>
  <c r="Q25" i="3" s="1"/>
  <c r="O23" i="3"/>
  <c r="Q23" i="3" s="1"/>
  <c r="O23" i="4"/>
  <c r="Q23" i="4" s="1"/>
  <c r="M35" i="4"/>
  <c r="G35" i="4"/>
  <c r="M35" i="3"/>
  <c r="O35" i="8" l="1"/>
  <c r="Q35" i="8" s="1"/>
  <c r="O35" i="7"/>
  <c r="Q35" i="7" s="1"/>
  <c r="O35" i="6"/>
  <c r="Q35" i="6" s="1"/>
  <c r="O35" i="5"/>
  <c r="Q35" i="5" s="1"/>
  <c r="O35" i="3"/>
  <c r="Q35" i="3" s="1"/>
  <c r="O35" i="4"/>
  <c r="Q35" i="4" s="1"/>
</calcChain>
</file>

<file path=xl/sharedStrings.xml><?xml version="1.0" encoding="utf-8"?>
<sst xmlns="http://schemas.openxmlformats.org/spreadsheetml/2006/main" count="377" uniqueCount="75">
  <si>
    <t>Food Assistance 
PO Box 42560 
Olympia, WA  98504-2560 
foodassistance@agr.wa.gov</t>
  </si>
  <si>
    <t>Local Food Purchasing Assistance (LFPA)</t>
  </si>
  <si>
    <t>Lead Agency Invoice Voucher Instructions - LFPA GAP State - SFY26</t>
  </si>
  <si>
    <t>The signed report must be scanned and emailed with a detailed general ledger to WSDA.</t>
  </si>
  <si>
    <t>These sheets are protected: you may only input data into shaded cells.</t>
  </si>
  <si>
    <t>Note: gray cells have formulas and are protected.</t>
  </si>
  <si>
    <r>
      <t xml:space="preserve">1) On the July tab, fill in the following information </t>
    </r>
    <r>
      <rPr>
        <sz val="11"/>
        <rFont val="Calibri Light"/>
        <family val="2"/>
        <scheme val="major"/>
      </rPr>
      <t>(this information is automatically transferred to the 
     other tabs for the remaining months)</t>
    </r>
    <r>
      <rPr>
        <sz val="11"/>
        <rFont val="Calibri"/>
        <family val="2"/>
        <scheme val="minor"/>
      </rPr>
      <t>:</t>
    </r>
  </si>
  <si>
    <r>
      <t xml:space="preserve">   Lead Agency Name and Address
</t>
    </r>
    <r>
      <rPr>
        <sz val="11"/>
        <rFont val="Calibri Light"/>
        <family val="2"/>
        <scheme val="major"/>
      </rPr>
      <t xml:space="preserve">   This information must match records on file for your Statewide Vendor Registration.</t>
    </r>
    <r>
      <rPr>
        <sz val="11"/>
        <rFont val="Calibri"/>
        <family val="2"/>
        <scheme val="minor"/>
      </rPr>
      <t xml:space="preserve">
</t>
    </r>
    <r>
      <rPr>
        <sz val="11"/>
        <rFont val="Calibri Light"/>
        <family val="2"/>
        <scheme val="major"/>
      </rPr>
      <t xml:space="preserve">   If a DBA is on file with OFM, please include it.</t>
    </r>
  </si>
  <si>
    <r>
      <t xml:space="preserve">   Statewide Vendor Number
</t>
    </r>
    <r>
      <rPr>
        <sz val="11"/>
        <rFont val="Calibri Light"/>
        <family val="2"/>
        <scheme val="major"/>
      </rPr>
      <t xml:space="preserve">   To update information, see: ofm.wa.gov/it-systems/accounting-systems/statewide-vendorpayee-services </t>
    </r>
  </si>
  <si>
    <t xml:space="preserve">   Agreement Number</t>
  </si>
  <si>
    <r>
      <t xml:space="preserve">   Total Yearly Budget  </t>
    </r>
    <r>
      <rPr>
        <sz val="10"/>
        <rFont val="Calibri Light"/>
        <family val="2"/>
        <scheme val="major"/>
      </rPr>
      <t>(Indirect, Staff Salaries, Staff Fringe Benefits, Operations, Pass-through Sub Agency, Other)</t>
    </r>
  </si>
  <si>
    <t>2) On each month's tab, fill in the following sections:</t>
  </si>
  <si>
    <t xml:space="preserve">     Expenditure Detail:</t>
  </si>
  <si>
    <r>
      <t xml:space="preserve">   Expended This Period, by Budget Category </t>
    </r>
    <r>
      <rPr>
        <sz val="10"/>
        <rFont val="Calibri Light"/>
        <family val="2"/>
        <scheme val="major"/>
      </rPr>
      <t xml:space="preserve"> (Indirect, Staff Salaries, Staff Fringe Benefits, Operations, Pass-through
   Sub Agency, Other)</t>
    </r>
  </si>
  <si>
    <r>
      <t xml:space="preserve">   Billing Adjustment, if applicable:</t>
    </r>
    <r>
      <rPr>
        <sz val="11"/>
        <rFont val="Calibri Light"/>
        <family val="2"/>
        <scheme val="major"/>
      </rPr>
      <t xml:space="preserve"> If you make a fiscal error, or need to make some sort of adjustment to the 
   fiscal portion of a previously submitted report, please use the "Billing Adjustment" column.</t>
    </r>
  </si>
  <si>
    <t>3) Sign and date each month's Invoice Voucher,  and email it with the detailed general ledger 
     to your FA Representative on or before the 20th of the month.</t>
  </si>
  <si>
    <t>WASHINGTON STATE</t>
  </si>
  <si>
    <t>AGENCY USE ONLY</t>
  </si>
  <si>
    <t>DEPARTMENT OF AGRICULTURE</t>
  </si>
  <si>
    <t>Agency</t>
  </si>
  <si>
    <t>Agreement Number</t>
  </si>
  <si>
    <r>
      <t xml:space="preserve">INVOICE VOUCHER </t>
    </r>
    <r>
      <rPr>
        <sz val="8"/>
        <rFont val="Times New Roman"/>
        <family val="1"/>
      </rPr>
      <t>(Form A19-1A)</t>
    </r>
  </si>
  <si>
    <t>K</t>
  </si>
  <si>
    <t>AGENCY</t>
  </si>
  <si>
    <r>
      <rPr>
        <b/>
        <sz val="2"/>
        <color theme="1"/>
        <rFont val="Times New Roman"/>
        <family val="1"/>
      </rPr>
      <t xml:space="preserve">
</t>
    </r>
    <r>
      <rPr>
        <b/>
        <sz val="10"/>
        <color theme="1"/>
        <rFont val="Times New Roman"/>
        <family val="1"/>
      </rPr>
      <t>Instructions:</t>
    </r>
    <r>
      <rPr>
        <sz val="10"/>
        <color theme="1"/>
        <rFont val="Times New Roman"/>
        <family val="1"/>
      </rPr>
      <t xml:space="preserve"> Submit this form to claim payment for materials, merchandise or services.  Show complete detail for each item. 
</t>
    </r>
    <r>
      <rPr>
        <sz val="2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I hereby certify under perjury that the items and totals listed herein are proper charges for materials, merchandise or services furnished to the state of Washington.</t>
    </r>
  </si>
  <si>
    <t>Washington State Department of Agriculture
Food Assistance
PO Box 42560
Olympia, WA 98504-2560</t>
  </si>
  <si>
    <t>VENDOR OR CLAIMANT (Warrant is to be payable to)</t>
  </si>
  <si>
    <t>Lead Agency Name and Address:</t>
  </si>
  <si>
    <t>(Must match SWV Registration. Include DBA as applicable)</t>
  </si>
  <si>
    <t>Signature</t>
  </si>
  <si>
    <t>Statewide Vendor Number:</t>
  </si>
  <si>
    <t>Title</t>
  </si>
  <si>
    <t>Date</t>
  </si>
  <si>
    <t>Lead Agency Invoice Voucher - LFPA GAP State Funding SFY26</t>
  </si>
  <si>
    <t xml:space="preserve"> Expenditure Detail</t>
  </si>
  <si>
    <t>Total Yearly Budget</t>
  </si>
  <si>
    <t>Expended This Period</t>
  </si>
  <si>
    <t>Billing Adjustment</t>
  </si>
  <si>
    <t xml:space="preserve">Net Amount Requested </t>
  </si>
  <si>
    <t>Expended to Date</t>
  </si>
  <si>
    <t>Year to Date Balance</t>
  </si>
  <si>
    <t>Indirect</t>
  </si>
  <si>
    <t>Staff Salaries</t>
  </si>
  <si>
    <t>Staff Fringe Benefits</t>
  </si>
  <si>
    <t>Operations</t>
  </si>
  <si>
    <t>Pass-through (Sub Agency)</t>
  </si>
  <si>
    <t>Other</t>
  </si>
  <si>
    <t>Total This Period</t>
  </si>
  <si>
    <t>BELOW FOR DEPARTMENT OF AGRICULTURE USE ONLY</t>
  </si>
  <si>
    <t>Federal Tax ID Number</t>
  </si>
  <si>
    <t>Program Approval</t>
  </si>
  <si>
    <t>Doc Input Date</t>
  </si>
  <si>
    <t>Current Doc Number</t>
  </si>
  <si>
    <t>Reference Doc Number</t>
  </si>
  <si>
    <t>Vendor Number</t>
  </si>
  <si>
    <t>Account Number</t>
  </si>
  <si>
    <t>Vendor Message</t>
  </si>
  <si>
    <t>Trans 
Code</t>
  </si>
  <si>
    <t>Fund Source</t>
  </si>
  <si>
    <t>Fund 
(Acct)</t>
  </si>
  <si>
    <t>Appn Index</t>
  </si>
  <si>
    <t>Program 
Index</t>
  </si>
  <si>
    <t>Sub 
Obj</t>
  </si>
  <si>
    <t>Sub 
Sub Obj</t>
  </si>
  <si>
    <t>Amount</t>
  </si>
  <si>
    <t>Invoice Number</t>
  </si>
  <si>
    <t>GFS</t>
  </si>
  <si>
    <t>001</t>
  </si>
  <si>
    <t>AD*</t>
  </si>
  <si>
    <t>92115</t>
  </si>
  <si>
    <t>NZ</t>
  </si>
  <si>
    <t>Accounting Approval For Payment</t>
  </si>
  <si>
    <t>Warrant Total</t>
  </si>
  <si>
    <t>Warrant Number</t>
  </si>
  <si>
    <r>
      <t xml:space="preserve">
</t>
    </r>
    <r>
      <rPr>
        <b/>
        <sz val="10"/>
        <color theme="1"/>
        <rFont val="Times New Roman"/>
        <family val="1"/>
      </rPr>
      <t>Instructions:</t>
    </r>
    <r>
      <rPr>
        <sz val="10"/>
        <color theme="1"/>
        <rFont val="Times New Roman"/>
        <family val="1"/>
      </rPr>
      <t xml:space="preserve"> Submit this form to claim payment for materials, merchandise or services.  Show complete detail for each item. 
</t>
    </r>
    <r>
      <rPr>
        <sz val="2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I hereby certify under perjury that the items and totals listed herein are proper charges for materials, merchandise or services furnished to the state of Washington.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</si>
</sst>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8" tint="-0.249977111117893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sz val="7"/>
      <color theme="1"/>
      <name val="Times New Roman"/>
      <family val="1"/>
    </font>
    <font>
      <sz val="9"/>
      <color theme="1"/>
      <name val="Calibri Light"/>
      <family val="2"/>
    </font>
    <font>
      <b/>
      <sz val="9"/>
      <name val="Calibri"/>
      <family val="2"/>
      <scheme val="minor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2"/>
      <color theme="1"/>
      <name val="Times New Roman"/>
      <family val="1"/>
    </font>
    <font>
      <b/>
      <sz val="2"/>
      <color theme="1"/>
      <name val="Times New Roman"/>
      <family val="1"/>
    </font>
    <font>
      <b/>
      <sz val="10"/>
      <color theme="9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8.5"/>
      <name val="Times New Roman"/>
      <family val="1"/>
    </font>
    <font>
      <sz val="16"/>
      <color theme="8" tint="-0.249977111117893"/>
      <name val="Calibri"/>
      <family val="2"/>
      <scheme val="minor"/>
    </font>
    <font>
      <sz val="10"/>
      <color theme="8" tint="-0.249977111117893"/>
      <name val="Times New Roman"/>
      <family val="1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Times New Roman"/>
      <family val="1"/>
    </font>
    <font>
      <sz val="14"/>
      <color theme="1"/>
      <name val="Calibri"/>
      <family val="2"/>
      <scheme val="minor"/>
    </font>
    <font>
      <i/>
      <sz val="9"/>
      <name val="Times New Roman"/>
      <family val="1"/>
    </font>
    <font>
      <sz val="12"/>
      <color theme="1"/>
      <name val="Lucida Handwriting"/>
      <family val="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20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1" fillId="0" borderId="13" xfId="0" applyFont="1" applyBorder="1"/>
    <xf numFmtId="0" fontId="1" fillId="0" borderId="9" xfId="0" applyFont="1" applyBorder="1"/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9" xfId="0" applyFont="1" applyBorder="1"/>
    <xf numFmtId="0" fontId="9" fillId="0" borderId="13" xfId="0" applyFont="1" applyBorder="1"/>
    <xf numFmtId="0" fontId="11" fillId="0" borderId="0" xfId="0" applyFont="1"/>
    <xf numFmtId="0" fontId="9" fillId="0" borderId="5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4" xfId="0" applyFont="1" applyBorder="1"/>
    <xf numFmtId="0" fontId="12" fillId="0" borderId="0" xfId="0" applyFont="1"/>
    <xf numFmtId="0" fontId="14" fillId="0" borderId="0" xfId="0" applyFont="1" applyAlignment="1">
      <alignment horizontal="right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indent="2"/>
    </xf>
    <xf numFmtId="0" fontId="15" fillId="0" borderId="0" xfId="0" applyFont="1" applyAlignment="1">
      <alignment horizontal="left" wrapText="1" indent="2"/>
    </xf>
    <xf numFmtId="0" fontId="15" fillId="0" borderId="0" xfId="0" applyFont="1" applyAlignment="1">
      <alignment horizontal="left" wrapText="1" indent="1"/>
    </xf>
    <xf numFmtId="0" fontId="9" fillId="0" borderId="13" xfId="0" applyFont="1" applyBorder="1" applyAlignment="1">
      <alignment wrapText="1"/>
    </xf>
    <xf numFmtId="0" fontId="11" fillId="0" borderId="0" xfId="0" applyFont="1" applyAlignment="1">
      <alignment wrapText="1"/>
    </xf>
    <xf numFmtId="44" fontId="9" fillId="2" borderId="2" xfId="0" applyNumberFormat="1" applyFont="1" applyFill="1" applyBorder="1"/>
    <xf numFmtId="44" fontId="11" fillId="2" borderId="14" xfId="0" applyNumberFormat="1" applyFont="1" applyFill="1" applyBorder="1"/>
    <xf numFmtId="164" fontId="13" fillId="0" borderId="0" xfId="1" applyNumberFormat="1" applyFont="1" applyFill="1" applyBorder="1" applyAlignment="1" applyProtection="1"/>
    <xf numFmtId="49" fontId="2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0" fontId="15" fillId="0" borderId="0" xfId="0" applyFont="1" applyAlignment="1">
      <alignment horizontal="center"/>
    </xf>
    <xf numFmtId="0" fontId="17" fillId="0" borderId="0" xfId="0" applyFont="1"/>
    <xf numFmtId="49" fontId="25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49" fontId="25" fillId="0" borderId="7" xfId="0" applyNumberFormat="1" applyFont="1" applyBorder="1" applyAlignment="1">
      <alignment horizontal="left" wrapText="1"/>
    </xf>
    <xf numFmtId="49" fontId="25" fillId="0" borderId="3" xfId="0" applyNumberFormat="1" applyFont="1" applyBorder="1" applyAlignment="1">
      <alignment wrapText="1"/>
    </xf>
    <xf numFmtId="49" fontId="20" fillId="0" borderId="4" xfId="0" applyNumberFormat="1" applyFont="1" applyBorder="1" applyAlignment="1">
      <alignment wrapText="1"/>
    </xf>
    <xf numFmtId="49" fontId="20" fillId="0" borderId="0" xfId="0" applyNumberFormat="1" applyFont="1" applyAlignment="1">
      <alignment wrapText="1"/>
    </xf>
    <xf numFmtId="49" fontId="26" fillId="0" borderId="15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49" fontId="21" fillId="0" borderId="5" xfId="0" applyNumberFormat="1" applyFont="1" applyBorder="1"/>
    <xf numFmtId="49" fontId="14" fillId="0" borderId="6" xfId="0" applyNumberFormat="1" applyFont="1" applyBorder="1" applyAlignment="1">
      <alignment wrapText="1"/>
    </xf>
    <xf numFmtId="49" fontId="21" fillId="0" borderId="2" xfId="0" applyNumberFormat="1" applyFont="1" applyBorder="1"/>
    <xf numFmtId="49" fontId="21" fillId="2" borderId="2" xfId="0" applyNumberFormat="1" applyFont="1" applyFill="1" applyBorder="1"/>
    <xf numFmtId="49" fontId="21" fillId="0" borderId="3" xfId="0" applyNumberFormat="1" applyFont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49" fontId="21" fillId="0" borderId="1" xfId="0" applyNumberFormat="1" applyFont="1" applyBorder="1"/>
    <xf numFmtId="49" fontId="21" fillId="0" borderId="0" xfId="0" applyNumberFormat="1" applyFont="1"/>
    <xf numFmtId="49" fontId="21" fillId="0" borderId="9" xfId="0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vertical="top"/>
    </xf>
    <xf numFmtId="49" fontId="28" fillId="0" borderId="2" xfId="0" applyNumberFormat="1" applyFont="1" applyBorder="1" applyAlignment="1">
      <alignment horizontal="left" vertical="center"/>
    </xf>
    <xf numFmtId="49" fontId="21" fillId="0" borderId="2" xfId="0" applyNumberFormat="1" applyFont="1" applyBorder="1" applyAlignment="1">
      <alignment vertical="center"/>
    </xf>
    <xf numFmtId="49" fontId="20" fillId="0" borderId="2" xfId="0" applyNumberFormat="1" applyFont="1" applyBorder="1" applyAlignment="1">
      <alignment horizontal="left" vertical="center"/>
    </xf>
    <xf numFmtId="49" fontId="21" fillId="0" borderId="6" xfId="0" applyNumberFormat="1" applyFont="1" applyBorder="1"/>
    <xf numFmtId="49" fontId="26" fillId="0" borderId="13" xfId="0" applyNumberFormat="1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left"/>
    </xf>
    <xf numFmtId="0" fontId="31" fillId="0" borderId="9" xfId="0" applyFont="1" applyBorder="1"/>
    <xf numFmtId="37" fontId="13" fillId="0" borderId="0" xfId="1" applyNumberFormat="1" applyFont="1" applyFill="1" applyBorder="1" applyAlignment="1" applyProtection="1"/>
    <xf numFmtId="37" fontId="24" fillId="0" borderId="0" xfId="1" applyNumberFormat="1" applyFont="1" applyFill="1" applyBorder="1" applyAlignment="1" applyProtection="1"/>
    <xf numFmtId="0" fontId="8" fillId="0" borderId="0" xfId="0" applyFont="1"/>
    <xf numFmtId="0" fontId="8" fillId="0" borderId="0" xfId="0" applyFont="1" applyAlignment="1">
      <alignment vertical="center"/>
    </xf>
    <xf numFmtId="0" fontId="19" fillId="0" borderId="9" xfId="0" applyFont="1" applyBorder="1"/>
    <xf numFmtId="0" fontId="10" fillId="0" borderId="9" xfId="0" applyFont="1" applyBorder="1"/>
    <xf numFmtId="0" fontId="33" fillId="0" borderId="0" xfId="0" applyFont="1" applyAlignment="1">
      <alignment wrapText="1"/>
    </xf>
    <xf numFmtId="0" fontId="32" fillId="0" borderId="0" xfId="0" applyFont="1"/>
    <xf numFmtId="44" fontId="9" fillId="0" borderId="0" xfId="0" applyNumberFormat="1" applyFont="1"/>
    <xf numFmtId="0" fontId="23" fillId="0" borderId="0" xfId="0" applyFont="1" applyAlignment="1">
      <alignment vertical="top"/>
    </xf>
    <xf numFmtId="49" fontId="26" fillId="0" borderId="12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/>
    </xf>
    <xf numFmtId="0" fontId="24" fillId="0" borderId="0" xfId="0" applyFont="1"/>
    <xf numFmtId="0" fontId="17" fillId="3" borderId="0" xfId="0" applyFont="1" applyFill="1" applyAlignment="1">
      <alignment horizontal="center"/>
    </xf>
    <xf numFmtId="49" fontId="35" fillId="0" borderId="0" xfId="0" applyNumberFormat="1" applyFont="1" applyAlignment="1">
      <alignment horizontal="center" vertical="center"/>
    </xf>
    <xf numFmtId="49" fontId="36" fillId="0" borderId="5" xfId="0" applyNumberFormat="1" applyFont="1" applyBorder="1" applyAlignment="1">
      <alignment vertical="center"/>
    </xf>
    <xf numFmtId="0" fontId="37" fillId="0" borderId="0" xfId="0" applyFont="1"/>
    <xf numFmtId="0" fontId="37" fillId="0" borderId="3" xfId="0" applyFont="1" applyBorder="1"/>
    <xf numFmtId="0" fontId="15" fillId="4" borderId="0" xfId="0" applyFont="1" applyFill="1" applyAlignment="1">
      <alignment horizontal="center"/>
    </xf>
    <xf numFmtId="44" fontId="9" fillId="5" borderId="2" xfId="0" applyNumberFormat="1" applyFont="1" applyFill="1" applyBorder="1" applyProtection="1">
      <protection locked="0"/>
    </xf>
    <xf numFmtId="44" fontId="9" fillId="4" borderId="2" xfId="0" applyNumberFormat="1" applyFont="1" applyFill="1" applyBorder="1" applyProtection="1">
      <protection locked="0"/>
    </xf>
    <xf numFmtId="0" fontId="19" fillId="0" borderId="9" xfId="0" applyFont="1" applyBorder="1" applyAlignment="1">
      <alignment vertical="top"/>
    </xf>
    <xf numFmtId="1" fontId="14" fillId="5" borderId="2" xfId="0" applyNumberFormat="1" applyFont="1" applyFill="1" applyBorder="1" applyAlignment="1" applyProtection="1">
      <alignment wrapText="1"/>
      <protection locked="0"/>
    </xf>
    <xf numFmtId="49" fontId="27" fillId="0" borderId="12" xfId="0" applyNumberFormat="1" applyFont="1" applyBorder="1" applyAlignment="1">
      <alignment vertical="center"/>
    </xf>
    <xf numFmtId="49" fontId="20" fillId="0" borderId="4" xfId="0" applyNumberFormat="1" applyFont="1" applyBorder="1"/>
    <xf numFmtId="49" fontId="21" fillId="0" borderId="6" xfId="0" applyNumberFormat="1" applyFont="1" applyBorder="1" applyAlignment="1">
      <alignment vertical="center"/>
    </xf>
    <xf numFmtId="49" fontId="20" fillId="0" borderId="13" xfId="0" applyNumberFormat="1" applyFont="1" applyBorder="1"/>
    <xf numFmtId="49" fontId="21" fillId="0" borderId="13" xfId="0" applyNumberFormat="1" applyFont="1" applyBorder="1" applyAlignment="1">
      <alignment vertical="center" wrapText="1"/>
    </xf>
    <xf numFmtId="0" fontId="1" fillId="0" borderId="6" xfId="0" applyFont="1" applyBorder="1"/>
    <xf numFmtId="49" fontId="27" fillId="0" borderId="4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 wrapText="1"/>
    </xf>
    <xf numFmtId="49" fontId="21" fillId="0" borderId="6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0" fillId="0" borderId="0" xfId="0" applyFont="1" applyAlignment="1">
      <alignment horizontal="left"/>
    </xf>
    <xf numFmtId="49" fontId="21" fillId="0" borderId="13" xfId="0" applyNumberFormat="1" applyFont="1" applyBorder="1"/>
    <xf numFmtId="49" fontId="21" fillId="0" borderId="4" xfId="0" applyNumberFormat="1" applyFont="1" applyBorder="1"/>
    <xf numFmtId="49" fontId="14" fillId="4" borderId="2" xfId="0" applyNumberFormat="1" applyFont="1" applyFill="1" applyBorder="1" applyProtection="1">
      <protection locked="0"/>
    </xf>
    <xf numFmtId="0" fontId="34" fillId="0" borderId="0" xfId="0" applyFont="1" applyAlignment="1">
      <alignment vertical="center"/>
    </xf>
    <xf numFmtId="49" fontId="14" fillId="0" borderId="0" xfId="0" applyNumberFormat="1" applyFont="1"/>
    <xf numFmtId="0" fontId="39" fillId="0" borderId="0" xfId="0" applyFont="1" applyAlignment="1">
      <alignment wrapText="1"/>
    </xf>
    <xf numFmtId="0" fontId="1" fillId="0" borderId="0" xfId="0" applyFont="1" applyAlignment="1">
      <alignment horizontal="left"/>
    </xf>
    <xf numFmtId="49" fontId="14" fillId="4" borderId="2" xfId="0" applyNumberFormat="1" applyFont="1" applyFill="1" applyBorder="1" applyAlignment="1" applyProtection="1">
      <alignment horizontal="left"/>
      <protection locked="0"/>
    </xf>
    <xf numFmtId="49" fontId="21" fillId="0" borderId="2" xfId="0" applyNumberFormat="1" applyFont="1" applyBorder="1" applyAlignment="1">
      <alignment horizontal="left" vertical="center"/>
    </xf>
    <xf numFmtId="0" fontId="13" fillId="5" borderId="0" xfId="0" applyFont="1" applyFill="1" applyAlignment="1" applyProtection="1">
      <alignment horizontal="left"/>
      <protection locked="0"/>
    </xf>
    <xf numFmtId="49" fontId="27" fillId="0" borderId="1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/>
    </xf>
    <xf numFmtId="49" fontId="21" fillId="0" borderId="2" xfId="0" applyNumberFormat="1" applyFont="1" applyBorder="1" applyAlignment="1">
      <alignment horizontal="center" vertical="center"/>
    </xf>
    <xf numFmtId="49" fontId="14" fillId="5" borderId="2" xfId="0" applyNumberFormat="1" applyFont="1" applyFill="1" applyBorder="1" applyAlignment="1" applyProtection="1">
      <alignment horizontal="left" vertical="top"/>
      <protection locked="0"/>
    </xf>
    <xf numFmtId="49" fontId="14" fillId="5" borderId="0" xfId="0" applyNumberFormat="1" applyFont="1" applyFill="1" applyAlignment="1" applyProtection="1">
      <alignment horizontal="left" vertical="top"/>
      <protection locked="0"/>
    </xf>
    <xf numFmtId="49" fontId="14" fillId="5" borderId="0" xfId="0" applyNumberFormat="1" applyFont="1" applyFill="1" applyAlignment="1" applyProtection="1">
      <alignment horizontal="left" vertical="top" wrapText="1"/>
      <protection locked="0"/>
    </xf>
    <xf numFmtId="49" fontId="14" fillId="4" borderId="5" xfId="0" applyNumberFormat="1" applyFont="1" applyFill="1" applyBorder="1" applyAlignment="1" applyProtection="1">
      <alignment horizontal="left"/>
      <protection locked="0"/>
    </xf>
    <xf numFmtId="49" fontId="14" fillId="4" borderId="2" xfId="0" applyNumberFormat="1" applyFont="1" applyFill="1" applyBorder="1" applyAlignment="1" applyProtection="1">
      <alignment horizontal="left"/>
      <protection locked="0"/>
    </xf>
    <xf numFmtId="0" fontId="41" fillId="4" borderId="9" xfId="0" applyFont="1" applyFill="1" applyBorder="1" applyAlignment="1" applyProtection="1">
      <alignment horizontal="left" wrapText="1"/>
      <protection locked="0"/>
    </xf>
    <xf numFmtId="0" fontId="41" fillId="4" borderId="0" xfId="0" applyFont="1" applyFill="1" applyAlignment="1" applyProtection="1">
      <alignment horizontal="left" wrapText="1"/>
      <protection locked="0"/>
    </xf>
    <xf numFmtId="0" fontId="41" fillId="4" borderId="5" xfId="0" applyFont="1" applyFill="1" applyBorder="1" applyAlignment="1" applyProtection="1">
      <alignment horizontal="left" wrapText="1"/>
      <protection locked="0"/>
    </xf>
    <xf numFmtId="0" fontId="41" fillId="4" borderId="2" xfId="0" applyFont="1" applyFill="1" applyBorder="1" applyAlignment="1" applyProtection="1">
      <alignment horizontal="left" wrapText="1"/>
      <protection locked="0"/>
    </xf>
    <xf numFmtId="49" fontId="20" fillId="0" borderId="3" xfId="0" applyNumberFormat="1" applyFont="1" applyBorder="1" applyAlignment="1">
      <alignment horizontal="left"/>
    </xf>
    <xf numFmtId="49" fontId="20" fillId="0" borderId="4" xfId="0" applyNumberFormat="1" applyFont="1" applyBorder="1" applyAlignment="1">
      <alignment horizontal="left"/>
    </xf>
    <xf numFmtId="49" fontId="14" fillId="0" borderId="5" xfId="0" applyNumberFormat="1" applyFont="1" applyBorder="1" applyAlignment="1">
      <alignment horizontal="right" wrapText="1"/>
    </xf>
    <xf numFmtId="49" fontId="14" fillId="0" borderId="2" xfId="0" applyNumberFormat="1" applyFont="1" applyBorder="1" applyAlignment="1">
      <alignment horizontal="right" wrapText="1"/>
    </xf>
    <xf numFmtId="49" fontId="27" fillId="0" borderId="10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1" fillId="0" borderId="2" xfId="0" applyNumberFormat="1" applyFont="1" applyBorder="1" applyAlignment="1">
      <alignment horizontal="left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/>
    </xf>
    <xf numFmtId="49" fontId="26" fillId="0" borderId="12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22" fillId="0" borderId="4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left" vertical="center"/>
    </xf>
    <xf numFmtId="49" fontId="25" fillId="0" borderId="4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wrapText="1"/>
    </xf>
    <xf numFmtId="49" fontId="25" fillId="0" borderId="4" xfId="0" applyNumberFormat="1" applyFont="1" applyBorder="1" applyAlignment="1">
      <alignment horizontal="left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49" fontId="26" fillId="2" borderId="5" xfId="0" applyNumberFormat="1" applyFont="1" applyFill="1" applyBorder="1" applyAlignment="1">
      <alignment horizontal="left" vertical="center"/>
    </xf>
    <xf numFmtId="49" fontId="26" fillId="2" borderId="2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 vertical="center"/>
    </xf>
    <xf numFmtId="49" fontId="26" fillId="2" borderId="13" xfId="0" applyNumberFormat="1" applyFont="1" applyFill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/>
    </xf>
    <xf numFmtId="49" fontId="26" fillId="0" borderId="6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38" fillId="0" borderId="10" xfId="0" applyNumberFormat="1" applyFont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/>
    </xf>
    <xf numFmtId="49" fontId="38" fillId="0" borderId="2" xfId="0" applyNumberFormat="1" applyFont="1" applyBorder="1" applyAlignment="1">
      <alignment horizontal="center" vertical="center"/>
    </xf>
    <xf numFmtId="49" fontId="38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26" fillId="0" borderId="5" xfId="0" applyNumberFormat="1" applyFont="1" applyBorder="1" applyAlignment="1">
      <alignment horizontal="left"/>
    </xf>
    <xf numFmtId="49" fontId="26" fillId="0" borderId="2" xfId="0" applyNumberFormat="1" applyFont="1" applyBorder="1" applyAlignment="1">
      <alignment horizontal="left"/>
    </xf>
    <xf numFmtId="49" fontId="26" fillId="0" borderId="6" xfId="0" applyNumberFormat="1" applyFont="1" applyBorder="1" applyAlignment="1">
      <alignment horizontal="left"/>
    </xf>
    <xf numFmtId="49" fontId="26" fillId="0" borderId="5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49" fontId="14" fillId="2" borderId="2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49" fontId="25" fillId="0" borderId="0" xfId="0" applyNumberFormat="1" applyFont="1" applyAlignment="1">
      <alignment horizontal="left" vertical="center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/>
    </xf>
    <xf numFmtId="49" fontId="27" fillId="0" borderId="12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57150</xdr:rowOff>
    </xdr:from>
    <xdr:to>
      <xdr:col>0</xdr:col>
      <xdr:colOff>2622522</xdr:colOff>
      <xdr:row>0</xdr:row>
      <xdr:rowOff>688975</xdr:rowOff>
    </xdr:to>
    <xdr:pic>
      <xdr:nvPicPr>
        <xdr:cNvPr id="4" name="Picture 3" descr="Z:\Logos\WSDAApprovedLogos\PNG-Files-Comp\WSDALogo-Color-WithText-Smaller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7150"/>
          <a:ext cx="2560927" cy="631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101967</xdr:colOff>
      <xdr:row>0</xdr:row>
      <xdr:rowOff>65943</xdr:rowOff>
    </xdr:from>
    <xdr:to>
      <xdr:col>2</xdr:col>
      <xdr:colOff>135389</xdr:colOff>
      <xdr:row>3</xdr:row>
      <xdr:rowOff>1955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67" y="65943"/>
          <a:ext cx="473477" cy="4916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39688</xdr:rowOff>
    </xdr:from>
    <xdr:to>
      <xdr:col>2</xdr:col>
      <xdr:colOff>132335</xdr:colOff>
      <xdr:row>2</xdr:row>
      <xdr:rowOff>169912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9688"/>
          <a:ext cx="477140" cy="4909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63501</xdr:rowOff>
    </xdr:from>
    <xdr:to>
      <xdr:col>2</xdr:col>
      <xdr:colOff>132336</xdr:colOff>
      <xdr:row>3</xdr:row>
      <xdr:rowOff>3225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CA100A-A969-4EB7-8127-8DDED204A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3501"/>
          <a:ext cx="477140" cy="494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</xdr:colOff>
      <xdr:row>0</xdr:row>
      <xdr:rowOff>39688</xdr:rowOff>
    </xdr:from>
    <xdr:to>
      <xdr:col>2</xdr:col>
      <xdr:colOff>132017</xdr:colOff>
      <xdr:row>2</xdr:row>
      <xdr:rowOff>173722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" y="39688"/>
          <a:ext cx="477140" cy="4909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63501</xdr:rowOff>
    </xdr:from>
    <xdr:to>
      <xdr:col>2</xdr:col>
      <xdr:colOff>136146</xdr:colOff>
      <xdr:row>3</xdr:row>
      <xdr:rowOff>3225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47ABD0-D469-43DB-AE75-9806157C7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3501"/>
          <a:ext cx="477140" cy="4940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</xdr:colOff>
      <xdr:row>0</xdr:row>
      <xdr:rowOff>47625</xdr:rowOff>
    </xdr:from>
    <xdr:to>
      <xdr:col>2</xdr:col>
      <xdr:colOff>132017</xdr:colOff>
      <xdr:row>2</xdr:row>
      <xdr:rowOff>189279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" y="47625"/>
          <a:ext cx="477140" cy="4909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63501</xdr:rowOff>
    </xdr:from>
    <xdr:to>
      <xdr:col>2</xdr:col>
      <xdr:colOff>136146</xdr:colOff>
      <xdr:row>3</xdr:row>
      <xdr:rowOff>3225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5F7868-632C-4D83-BC2F-1F11FFF8B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3501"/>
          <a:ext cx="477140" cy="4940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39688</xdr:rowOff>
    </xdr:from>
    <xdr:to>
      <xdr:col>2</xdr:col>
      <xdr:colOff>132335</xdr:colOff>
      <xdr:row>2</xdr:row>
      <xdr:rowOff>169912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9688"/>
          <a:ext cx="477140" cy="4909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0</xdr:row>
      <xdr:rowOff>63501</xdr:rowOff>
    </xdr:from>
    <xdr:to>
      <xdr:col>2</xdr:col>
      <xdr:colOff>136146</xdr:colOff>
      <xdr:row>3</xdr:row>
      <xdr:rowOff>3225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323719-F6DE-41A9-B265-7B72DAD3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3501"/>
          <a:ext cx="477140" cy="4940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63501</xdr:rowOff>
    </xdr:from>
    <xdr:to>
      <xdr:col>2</xdr:col>
      <xdr:colOff>132336</xdr:colOff>
      <xdr:row>3</xdr:row>
      <xdr:rowOff>3225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63501"/>
          <a:ext cx="477140" cy="49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24"/>
  <sheetViews>
    <sheetView showGridLines="0" tabSelected="1" showRuler="0" zoomScale="120" zoomScaleNormal="120" workbookViewId="0">
      <selection activeCell="A10" sqref="A10"/>
    </sheetView>
  </sheetViews>
  <sheetFormatPr defaultColWidth="9.140625" defaultRowHeight="14.45"/>
  <cols>
    <col min="1" max="1" width="99.7109375" style="27" customWidth="1"/>
    <col min="2" max="2" width="56.42578125" style="27" bestFit="1" customWidth="1"/>
    <col min="3" max="16384" width="9.140625" style="27"/>
  </cols>
  <sheetData>
    <row r="1" spans="1:1" ht="60" customHeight="1">
      <c r="A1" s="26" t="s">
        <v>0</v>
      </c>
    </row>
    <row r="2" spans="1:1" ht="12" customHeight="1"/>
    <row r="3" spans="1:1" s="29" customFormat="1" ht="21" customHeight="1">
      <c r="A3" s="85" t="s">
        <v>1</v>
      </c>
    </row>
    <row r="4" spans="1:1" s="29" customFormat="1" ht="21" customHeight="1">
      <c r="A4" s="85" t="s">
        <v>2</v>
      </c>
    </row>
    <row r="5" spans="1:1">
      <c r="A5" s="41" t="s">
        <v>3</v>
      </c>
    </row>
    <row r="6" spans="1:1" ht="9.75" customHeight="1">
      <c r="A6" s="41"/>
    </row>
    <row r="7" spans="1:1">
      <c r="A7" s="89" t="s">
        <v>4</v>
      </c>
    </row>
    <row r="8" spans="1:1">
      <c r="A8" s="84" t="s">
        <v>5</v>
      </c>
    </row>
    <row r="9" spans="1:1" ht="9.75" customHeight="1"/>
    <row r="10" spans="1:1" ht="28.9">
      <c r="A10" s="28" t="s">
        <v>6</v>
      </c>
    </row>
    <row r="11" spans="1:1" ht="43.15">
      <c r="A11" s="31" t="s">
        <v>7</v>
      </c>
    </row>
    <row r="12" spans="1:1" ht="28.9">
      <c r="A12" s="31" t="s">
        <v>8</v>
      </c>
    </row>
    <row r="13" spans="1:1">
      <c r="A13" s="30" t="s">
        <v>9</v>
      </c>
    </row>
    <row r="14" spans="1:1">
      <c r="A14" s="31" t="s">
        <v>10</v>
      </c>
    </row>
    <row r="15" spans="1:1" ht="7.5" customHeight="1"/>
    <row r="16" spans="1:1">
      <c r="A16" s="27" t="s">
        <v>11</v>
      </c>
    </row>
    <row r="17" spans="1:2">
      <c r="A17" s="87" t="s">
        <v>12</v>
      </c>
    </row>
    <row r="18" spans="1:2" s="32" customFormat="1" ht="28.15">
      <c r="A18" s="31" t="s">
        <v>13</v>
      </c>
    </row>
    <row r="19" spans="1:2" s="32" customFormat="1" ht="31.5" customHeight="1">
      <c r="A19" s="31" t="s">
        <v>14</v>
      </c>
    </row>
    <row r="20" spans="1:2" ht="7.5" customHeight="1"/>
    <row r="21" spans="1:2" ht="28.9">
      <c r="A21" s="28" t="s">
        <v>15</v>
      </c>
      <c r="B21" s="77"/>
    </row>
    <row r="22" spans="1:2" ht="7.5" customHeight="1">
      <c r="B22" s="78"/>
    </row>
    <row r="23" spans="1:2" ht="7.5" customHeight="1"/>
    <row r="24" spans="1:2">
      <c r="A24" s="42"/>
    </row>
  </sheetData>
  <sheetProtection algorithmName="SHA-512" hashValue="ULZo0Z05JDr4mvqTPlQEulh8f6Gwv5IgqohBVmreD46u4i6JwzDS4bKJx4qQh8IpH8MzXD9w8QvTRBY3FQu3mw==" saltValue="kEzLQmvi0Kc/24z87GlaRQ==" spinCount="100000" sheet="1" objects="1" scenarios="1"/>
  <pageMargins left="0.25" right="0.25" top="0.25" bottom="0.25" header="0.25" footer="0.1"/>
  <pageSetup orientation="portrait" r:id="rId1"/>
  <headerFooter>
    <oddFooter>&amp;L&amp;7AGR-2546 E (R/7/24)                        Information collected by WSDA becomes a public record and may be disclosed unless exempted by federal or state law.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2"/>
  <sheetViews>
    <sheetView showGridLines="0" showZeros="0" zoomScale="120" zoomScaleNormal="120" workbookViewId="0">
      <selection activeCell="Q3" sqref="Q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6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105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67"/>
      <c r="K3" s="117">
        <v>4950</v>
      </c>
      <c r="L3" s="117"/>
      <c r="M3" s="117"/>
      <c r="N3" s="96"/>
      <c r="O3" s="129" t="s">
        <v>22</v>
      </c>
      <c r="P3" s="130"/>
      <c r="Q3" s="93"/>
      <c r="R3" s="54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82" t="s">
        <v>24</v>
      </c>
      <c r="L4" s="182"/>
      <c r="M4" s="182"/>
      <c r="N4" s="182"/>
      <c r="O4" s="182"/>
      <c r="P4" s="182"/>
      <c r="Q4" s="182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83"/>
      <c r="L5" s="183"/>
      <c r="M5" s="183"/>
      <c r="N5" s="183"/>
      <c r="O5" s="183"/>
      <c r="P5" s="183"/>
      <c r="Q5" s="183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83"/>
      <c r="L6" s="183"/>
      <c r="M6" s="183"/>
      <c r="N6" s="183"/>
      <c r="O6" s="183"/>
      <c r="P6" s="183"/>
      <c r="Q6" s="183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83"/>
      <c r="L7" s="183"/>
      <c r="M7" s="183"/>
      <c r="N7" s="183"/>
      <c r="O7" s="183"/>
      <c r="P7" s="183"/>
      <c r="Q7" s="183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83"/>
      <c r="L8" s="183"/>
      <c r="M8" s="183"/>
      <c r="N8" s="183"/>
      <c r="O8" s="183"/>
      <c r="P8" s="183"/>
      <c r="Q8" s="183"/>
      <c r="R8" s="68"/>
    </row>
    <row r="9" spans="1:18" s="60" customFormat="1" ht="14.25" customHeight="1">
      <c r="A9" s="136" t="s">
        <v>26</v>
      </c>
      <c r="B9" s="137"/>
      <c r="C9" s="137"/>
      <c r="D9" s="137"/>
      <c r="E9" s="137"/>
      <c r="F9" s="137"/>
      <c r="G9" s="137"/>
      <c r="H9" s="137"/>
      <c r="I9" s="137"/>
      <c r="J9" s="101"/>
      <c r="K9" s="183"/>
      <c r="L9" s="183"/>
      <c r="M9" s="183"/>
      <c r="N9" s="183"/>
      <c r="O9" s="183"/>
      <c r="P9" s="183"/>
      <c r="Q9" s="183"/>
      <c r="R9" s="68"/>
    </row>
    <row r="10" spans="1:18" s="1" customFormat="1" ht="13.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1" customFormat="1" ht="13.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1" customFormat="1" ht="15" customHeight="1">
      <c r="A12" s="6"/>
      <c r="B12" s="120"/>
      <c r="C12" s="119"/>
      <c r="D12" s="119"/>
      <c r="E12" s="119"/>
      <c r="F12" s="119"/>
      <c r="G12" s="119"/>
      <c r="H12" s="119"/>
      <c r="I12" s="119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1" customFormat="1" ht="15" customHeight="1">
      <c r="A13" s="6"/>
      <c r="B13" s="114"/>
      <c r="C13" s="114"/>
      <c r="D13" s="114"/>
      <c r="E13" s="114"/>
      <c r="F13" s="114"/>
      <c r="G13" s="114"/>
      <c r="H13" s="114"/>
      <c r="I13" s="114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1" customFormat="1" ht="15" customHeight="1">
      <c r="A14" s="6"/>
      <c r="B14" s="119"/>
      <c r="C14" s="119"/>
      <c r="D14" s="119"/>
      <c r="E14" s="119"/>
      <c r="F14" s="119"/>
      <c r="G14" s="119"/>
      <c r="H14" s="119"/>
      <c r="I14" s="119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1" customFormat="1" ht="15" customHeight="1">
      <c r="A15" s="6"/>
      <c r="B15" s="119"/>
      <c r="C15" s="119"/>
      <c r="D15" s="119"/>
      <c r="E15" s="119"/>
      <c r="F15" s="119"/>
      <c r="G15" s="119"/>
      <c r="H15" s="119"/>
      <c r="I15" s="119"/>
      <c r="J15" s="5"/>
      <c r="K15" s="121"/>
      <c r="L15" s="122"/>
      <c r="M15" s="122"/>
      <c r="N15" s="122"/>
      <c r="O15" s="122"/>
      <c r="P15" s="109"/>
      <c r="Q15" s="107"/>
      <c r="R15" s="5"/>
    </row>
    <row r="16" spans="1:18" s="1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R16" s="5"/>
    </row>
    <row r="17" spans="1:19" s="1" customFormat="1" ht="15" customHeight="1">
      <c r="A17" s="6"/>
      <c r="B17" s="108" t="s">
        <v>30</v>
      </c>
      <c r="C17" s="12"/>
      <c r="D17" s="12"/>
      <c r="E17" s="12"/>
      <c r="F17" s="118"/>
      <c r="G17" s="118"/>
      <c r="H17" s="118"/>
      <c r="I17" s="118"/>
      <c r="J17" s="5"/>
      <c r="K17" s="179" t="s">
        <v>31</v>
      </c>
      <c r="L17" s="179"/>
      <c r="M17" s="179"/>
      <c r="Q17" s="1" t="s">
        <v>32</v>
      </c>
      <c r="R17" s="5"/>
    </row>
    <row r="18" spans="1:19" s="1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7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90"/>
      <c r="I23" s="91"/>
      <c r="K23" s="91"/>
      <c r="M23" s="35">
        <f>SUM(I23+K23)</f>
        <v>0</v>
      </c>
      <c r="O23" s="35">
        <f>SUM(July!M23)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90"/>
      <c r="I25" s="91"/>
      <c r="K25" s="91"/>
      <c r="M25" s="35">
        <f>SUM(I25+K25)</f>
        <v>0</v>
      </c>
      <c r="O25" s="35">
        <f>SUM(July!M25)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90"/>
      <c r="I27" s="91"/>
      <c r="K27" s="91"/>
      <c r="M27" s="35">
        <f>SUM(I27+K27)</f>
        <v>0</v>
      </c>
      <c r="O27" s="35">
        <f>SUM(July!M27)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90"/>
      <c r="I29" s="91"/>
      <c r="K29" s="91"/>
      <c r="M29" s="35">
        <f>SUM(I29+K29)</f>
        <v>0</v>
      </c>
      <c r="O29" s="35">
        <f>SUM(July!M29)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90"/>
      <c r="I31" s="91"/>
      <c r="K31" s="91"/>
      <c r="M31" s="35">
        <f>SUM(I31+K31)</f>
        <v>0</v>
      </c>
      <c r="O31" s="35">
        <f>SUM(July!M31)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90"/>
      <c r="I33" s="91"/>
      <c r="K33" s="91"/>
      <c r="M33" s="35">
        <f>SUM(I33+K33)</f>
        <v>0</v>
      </c>
      <c r="O33" s="35">
        <f>SUM(July!M33)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 ht="6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  <row r="38" spans="1:18" s="14" customFormat="1">
      <c r="A38" s="70"/>
      <c r="R38" s="17"/>
    </row>
    <row r="39" spans="1:18" s="14" customFormat="1" ht="12">
      <c r="A39" s="16"/>
      <c r="I39" s="79"/>
      <c r="R39" s="17"/>
    </row>
    <row r="40" spans="1:18" s="14" customFormat="1" ht="12">
      <c r="A40" s="16"/>
      <c r="B40" s="80"/>
      <c r="R40" s="17"/>
    </row>
    <row r="41" spans="1:18" s="14" customFormat="1">
      <c r="A41" s="75"/>
      <c r="F41" s="18"/>
      <c r="G41" s="172"/>
      <c r="H41" s="172"/>
      <c r="I41" s="172"/>
      <c r="J41" s="25"/>
      <c r="K41" s="25"/>
      <c r="O41" s="172"/>
      <c r="P41" s="173"/>
      <c r="Q41" s="173"/>
      <c r="R41" s="17"/>
    </row>
    <row r="42" spans="1:18" s="14" customFormat="1" ht="12">
      <c r="A42" s="16"/>
      <c r="G42" s="71"/>
      <c r="I42" s="71"/>
      <c r="Q42" s="71"/>
      <c r="R42" s="17"/>
    </row>
    <row r="43" spans="1:18" s="14" customFormat="1" ht="12">
      <c r="A43" s="16"/>
      <c r="B43" s="18"/>
      <c r="G43" s="72"/>
      <c r="I43" s="72"/>
      <c r="K43" s="73"/>
      <c r="R43" s="17"/>
    </row>
    <row r="44" spans="1:18" s="14" customFormat="1" ht="10.5" customHeight="1">
      <c r="A44" s="16"/>
      <c r="K44" s="74"/>
      <c r="R44" s="17"/>
    </row>
    <row r="45" spans="1:18" s="14" customFormat="1" ht="12">
      <c r="A45" s="16"/>
      <c r="B45" s="18"/>
      <c r="G45" s="71"/>
      <c r="I45" s="71"/>
      <c r="K45" s="74"/>
      <c r="R45" s="17"/>
    </row>
    <row r="46" spans="1:18" s="14" customFormat="1">
      <c r="A46" s="75"/>
      <c r="R46" s="17"/>
    </row>
    <row r="47" spans="1:18" s="14" customFormat="1" ht="12">
      <c r="A47" s="76"/>
      <c r="G47" s="37"/>
      <c r="I47" s="37"/>
      <c r="O47" s="37"/>
      <c r="R47" s="17"/>
    </row>
    <row r="48" spans="1:18" s="14" customFormat="1" ht="12">
      <c r="A48" s="76"/>
      <c r="G48" s="37"/>
      <c r="O48" s="37"/>
      <c r="R48" s="17"/>
    </row>
    <row r="49" spans="1:18" s="14" customFormat="1" ht="9" customHeight="1">
      <c r="A49" s="16"/>
      <c r="R49" s="17"/>
    </row>
    <row r="50" spans="1:18" s="40" customFormat="1" ht="16.5" customHeight="1">
      <c r="A50" s="166" t="s">
        <v>48</v>
      </c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8"/>
    </row>
    <row r="51" spans="1:18" s="43" customFormat="1" ht="11.25" customHeight="1">
      <c r="A51" s="150" t="s">
        <v>49</v>
      </c>
      <c r="B51" s="151"/>
      <c r="C51" s="151"/>
      <c r="D51" s="151"/>
      <c r="E51" s="152"/>
      <c r="F51" s="150" t="s">
        <v>50</v>
      </c>
      <c r="G51" s="151"/>
      <c r="H51" s="151"/>
      <c r="I51" s="151"/>
      <c r="J51" s="151"/>
      <c r="K51" s="151"/>
      <c r="L51" s="152"/>
      <c r="M51" s="150" t="s">
        <v>32</v>
      </c>
      <c r="N51" s="151"/>
      <c r="O51" s="151"/>
      <c r="P51" s="151"/>
      <c r="Q51" s="151"/>
      <c r="R51" s="152"/>
    </row>
    <row r="52" spans="1:18" s="44" customFormat="1" ht="13.5" customHeight="1">
      <c r="A52" s="169"/>
      <c r="B52" s="170"/>
      <c r="C52" s="170"/>
      <c r="D52" s="170"/>
      <c r="E52" s="171"/>
      <c r="F52" s="169"/>
      <c r="G52" s="170"/>
      <c r="H52" s="170"/>
      <c r="I52" s="170"/>
      <c r="J52" s="170"/>
      <c r="K52" s="170"/>
      <c r="L52" s="171"/>
      <c r="M52" s="169"/>
      <c r="N52" s="170"/>
      <c r="O52" s="170"/>
      <c r="P52" s="170"/>
      <c r="Q52" s="170"/>
      <c r="R52" s="171"/>
    </row>
    <row r="53" spans="1:18" s="43" customFormat="1" ht="11.25" customHeight="1">
      <c r="A53" s="150" t="s">
        <v>51</v>
      </c>
      <c r="B53" s="151"/>
      <c r="C53" s="151"/>
      <c r="D53" s="151"/>
      <c r="E53" s="152"/>
      <c r="F53" s="150" t="s">
        <v>52</v>
      </c>
      <c r="G53" s="151"/>
      <c r="H53" s="152"/>
      <c r="I53" s="150" t="s">
        <v>53</v>
      </c>
      <c r="J53" s="151"/>
      <c r="K53" s="151"/>
      <c r="L53" s="152"/>
      <c r="M53" s="150" t="s">
        <v>54</v>
      </c>
      <c r="N53" s="151"/>
      <c r="O53" s="151"/>
      <c r="P53" s="151"/>
      <c r="Q53" s="151"/>
      <c r="R53" s="152"/>
    </row>
    <row r="54" spans="1:18" s="45" customFormat="1" ht="13.5" customHeight="1">
      <c r="A54" s="184"/>
      <c r="B54" s="185"/>
      <c r="C54" s="185"/>
      <c r="D54" s="185"/>
      <c r="E54" s="186"/>
      <c r="F54" s="184"/>
      <c r="G54" s="185"/>
      <c r="H54" s="186"/>
      <c r="I54" s="184"/>
      <c r="J54" s="185"/>
      <c r="K54" s="185"/>
      <c r="L54" s="186"/>
      <c r="M54" s="162">
        <f t="shared" ref="M54" si="0">$F$17</f>
        <v>0</v>
      </c>
      <c r="N54" s="163"/>
      <c r="O54" s="164"/>
      <c r="P54" s="164"/>
      <c r="Q54" s="164"/>
      <c r="R54" s="165"/>
    </row>
    <row r="55" spans="1:18" s="43" customFormat="1" ht="11.25" customHeight="1">
      <c r="A55" s="150" t="s">
        <v>55</v>
      </c>
      <c r="B55" s="151"/>
      <c r="C55" s="151"/>
      <c r="D55" s="151"/>
      <c r="E55" s="151"/>
      <c r="F55" s="151"/>
      <c r="G55" s="151"/>
      <c r="H55" s="152"/>
      <c r="I55" s="150" t="s">
        <v>20</v>
      </c>
      <c r="J55" s="151"/>
      <c r="K55" s="151"/>
      <c r="L55" s="152"/>
      <c r="M55" s="150" t="s">
        <v>56</v>
      </c>
      <c r="N55" s="151"/>
      <c r="O55" s="151"/>
      <c r="P55" s="151"/>
      <c r="Q55" s="151"/>
      <c r="R55" s="152"/>
    </row>
    <row r="56" spans="1:18" s="46" customFormat="1" ht="13.5" customHeight="1">
      <c r="A56" s="187"/>
      <c r="B56" s="188"/>
      <c r="C56" s="188"/>
      <c r="D56" s="188"/>
      <c r="E56" s="188"/>
      <c r="F56" s="188"/>
      <c r="G56" s="188"/>
      <c r="H56" s="189"/>
      <c r="I56" s="162" t="str">
        <f>O3&amp;Q3</f>
        <v>K</v>
      </c>
      <c r="J56" s="190"/>
      <c r="K56" s="191"/>
      <c r="L56" s="191"/>
      <c r="M56" s="158" t="str">
        <f>I56&amp;" SFY26 LFPA GAP Pmt"</f>
        <v>K SFY26 LFPA GAP Pmt</v>
      </c>
      <c r="N56" s="159"/>
      <c r="O56" s="160"/>
      <c r="P56" s="160"/>
      <c r="Q56" s="160"/>
      <c r="R56" s="161"/>
    </row>
    <row r="57" spans="1:18" s="50" customFormat="1" ht="20.25" customHeight="1">
      <c r="A57" s="153" t="s">
        <v>57</v>
      </c>
      <c r="B57" s="154"/>
      <c r="C57" s="153" t="s">
        <v>58</v>
      </c>
      <c r="D57" s="154"/>
      <c r="E57" s="47" t="s">
        <v>59</v>
      </c>
      <c r="F57" s="47" t="s">
        <v>60</v>
      </c>
      <c r="G57" s="48" t="s">
        <v>61</v>
      </c>
      <c r="H57" s="49"/>
      <c r="I57" s="153" t="s">
        <v>62</v>
      </c>
      <c r="J57" s="154"/>
      <c r="K57" s="153" t="s">
        <v>63</v>
      </c>
      <c r="L57" s="154"/>
      <c r="M57" s="155" t="s">
        <v>64</v>
      </c>
      <c r="N57" s="156"/>
      <c r="O57" s="155" t="s">
        <v>65</v>
      </c>
      <c r="P57" s="157"/>
      <c r="Q57" s="157"/>
      <c r="R57" s="156"/>
    </row>
    <row r="58" spans="1:18" s="46" customFormat="1" ht="13.5" customHeight="1">
      <c r="A58" s="138"/>
      <c r="B58" s="139"/>
      <c r="C58" s="138" t="s">
        <v>66</v>
      </c>
      <c r="D58" s="139"/>
      <c r="E58" s="51" t="s">
        <v>67</v>
      </c>
      <c r="F58" s="51" t="s">
        <v>68</v>
      </c>
      <c r="G58" s="138" t="s">
        <v>69</v>
      </c>
      <c r="H58" s="139"/>
      <c r="I58" s="138" t="s">
        <v>70</v>
      </c>
      <c r="J58" s="139"/>
      <c r="K58" s="140"/>
      <c r="L58" s="141"/>
      <c r="M58" s="138"/>
      <c r="N58" s="139"/>
      <c r="O58" s="180" t="str">
        <f>I56&amp;" SFY26 LFPA GAP Jul."</f>
        <v>K SFY26 LFPA GAP Jul.</v>
      </c>
      <c r="P58" s="181"/>
      <c r="Q58" s="181"/>
      <c r="R58" s="81"/>
    </row>
    <row r="59" spans="1:18" s="46" customFormat="1" ht="13.5" customHeight="1">
      <c r="A59" s="138"/>
      <c r="B59" s="139"/>
      <c r="C59" s="138"/>
      <c r="D59" s="139"/>
      <c r="E59" s="51"/>
      <c r="F59" s="51"/>
      <c r="G59" s="140"/>
      <c r="H59" s="141"/>
      <c r="I59" s="140"/>
      <c r="J59" s="141"/>
      <c r="K59" s="140"/>
      <c r="L59" s="141"/>
      <c r="M59" s="138"/>
      <c r="N59" s="139"/>
      <c r="O59" s="140"/>
      <c r="P59" s="142"/>
      <c r="Q59" s="142"/>
      <c r="R59" s="141"/>
    </row>
    <row r="60" spans="1:18" s="46" customFormat="1" ht="13.5" customHeight="1">
      <c r="A60" s="138"/>
      <c r="B60" s="139"/>
      <c r="C60" s="138"/>
      <c r="D60" s="139"/>
      <c r="E60" s="52"/>
      <c r="F60" s="52"/>
      <c r="G60" s="140"/>
      <c r="H60" s="141"/>
      <c r="I60" s="140"/>
      <c r="J60" s="141"/>
      <c r="K60" s="140"/>
      <c r="L60" s="141"/>
      <c r="M60" s="138"/>
      <c r="N60" s="139"/>
      <c r="O60" s="140"/>
      <c r="P60" s="142"/>
      <c r="Q60" s="142"/>
      <c r="R60" s="141"/>
    </row>
    <row r="61" spans="1:18" s="38" customFormat="1" ht="11.25" customHeight="1">
      <c r="A61" s="146" t="s">
        <v>71</v>
      </c>
      <c r="B61" s="147"/>
      <c r="C61" s="147"/>
      <c r="D61" s="147"/>
      <c r="E61" s="147"/>
      <c r="F61" s="147"/>
      <c r="G61" s="147"/>
      <c r="H61" s="148"/>
      <c r="I61" s="146" t="s">
        <v>32</v>
      </c>
      <c r="J61" s="147"/>
      <c r="K61" s="147"/>
      <c r="L61" s="148"/>
      <c r="M61" s="146" t="s">
        <v>72</v>
      </c>
      <c r="N61" s="147"/>
      <c r="O61" s="149"/>
      <c r="P61" s="146" t="s">
        <v>73</v>
      </c>
      <c r="Q61" s="147"/>
      <c r="R61" s="148"/>
    </row>
    <row r="62" spans="1:18" s="39" customFormat="1" ht="13.5" customHeight="1">
      <c r="A62" s="143"/>
      <c r="B62" s="144"/>
      <c r="C62" s="144"/>
      <c r="D62" s="144"/>
      <c r="E62" s="144"/>
      <c r="F62" s="144"/>
      <c r="G62" s="144"/>
      <c r="H62" s="145"/>
      <c r="I62" s="143"/>
      <c r="J62" s="144"/>
      <c r="K62" s="144"/>
      <c r="L62" s="145"/>
      <c r="M62" s="143"/>
      <c r="N62" s="144"/>
      <c r="O62" s="144"/>
      <c r="P62" s="143"/>
      <c r="Q62" s="144"/>
      <c r="R62" s="145"/>
    </row>
  </sheetData>
  <sheetProtection algorithmName="SHA-512" hashValue="5AIY1wFkxMOKK5jkvRnO1x5fZLqFZbgrD6gOC48+yslSeH1Y+EYBxyOtmavEYijNq6/QLo2IdzX2rqV99BqDxQ==" saltValue="kYbXw9qidi+eL7pbew4sVw==" spinCount="100000" sheet="1" selectLockedCells="1"/>
  <mergeCells count="86">
    <mergeCell ref="O58:Q58"/>
    <mergeCell ref="K4:Q9"/>
    <mergeCell ref="M58:N58"/>
    <mergeCell ref="A55:H55"/>
    <mergeCell ref="I55:L55"/>
    <mergeCell ref="M55:R55"/>
    <mergeCell ref="A54:E54"/>
    <mergeCell ref="F54:H54"/>
    <mergeCell ref="I54:L54"/>
    <mergeCell ref="A56:H56"/>
    <mergeCell ref="I56:L56"/>
    <mergeCell ref="A58:B58"/>
    <mergeCell ref="C58:D58"/>
    <mergeCell ref="G58:H58"/>
    <mergeCell ref="I58:J58"/>
    <mergeCell ref="K58:L58"/>
    <mergeCell ref="A19:R19"/>
    <mergeCell ref="K14:Q14"/>
    <mergeCell ref="K16:M16"/>
    <mergeCell ref="K17:M17"/>
    <mergeCell ref="K18:M18"/>
    <mergeCell ref="O18:Q18"/>
    <mergeCell ref="G41:I41"/>
    <mergeCell ref="O41:Q41"/>
    <mergeCell ref="B23:E23"/>
    <mergeCell ref="B25:E25"/>
    <mergeCell ref="B27:E27"/>
    <mergeCell ref="B29:E29"/>
    <mergeCell ref="B31:E31"/>
    <mergeCell ref="B33:E33"/>
    <mergeCell ref="A50:R50"/>
    <mergeCell ref="A51:E51"/>
    <mergeCell ref="F51:L51"/>
    <mergeCell ref="M51:R51"/>
    <mergeCell ref="A52:E52"/>
    <mergeCell ref="F52:L52"/>
    <mergeCell ref="M52:R52"/>
    <mergeCell ref="A53:E53"/>
    <mergeCell ref="F53:H53"/>
    <mergeCell ref="I53:L53"/>
    <mergeCell ref="M53:R53"/>
    <mergeCell ref="A57:B57"/>
    <mergeCell ref="C57:D57"/>
    <mergeCell ref="I57:J57"/>
    <mergeCell ref="K57:L57"/>
    <mergeCell ref="M57:N57"/>
    <mergeCell ref="O57:R57"/>
    <mergeCell ref="M56:R56"/>
    <mergeCell ref="M54:R54"/>
    <mergeCell ref="A62:H62"/>
    <mergeCell ref="I62:L62"/>
    <mergeCell ref="M62:O62"/>
    <mergeCell ref="P62:R62"/>
    <mergeCell ref="A61:H61"/>
    <mergeCell ref="I61:L61"/>
    <mergeCell ref="M61:O61"/>
    <mergeCell ref="P61:R61"/>
    <mergeCell ref="A60:B60"/>
    <mergeCell ref="A59:B59"/>
    <mergeCell ref="C59:D59"/>
    <mergeCell ref="G59:H59"/>
    <mergeCell ref="O60:R60"/>
    <mergeCell ref="M60:N60"/>
    <mergeCell ref="K60:L60"/>
    <mergeCell ref="I60:J60"/>
    <mergeCell ref="G60:H60"/>
    <mergeCell ref="I59:J59"/>
    <mergeCell ref="K59:L59"/>
    <mergeCell ref="M59:N59"/>
    <mergeCell ref="O59:R59"/>
    <mergeCell ref="C60:D60"/>
    <mergeCell ref="B13:I13"/>
    <mergeCell ref="K1:Q1"/>
    <mergeCell ref="K2:M2"/>
    <mergeCell ref="K3:M3"/>
    <mergeCell ref="F17:I17"/>
    <mergeCell ref="B15:I15"/>
    <mergeCell ref="B14:I14"/>
    <mergeCell ref="B12:I12"/>
    <mergeCell ref="K15:O15"/>
    <mergeCell ref="K12:Q13"/>
    <mergeCell ref="O2:R2"/>
    <mergeCell ref="O3:P3"/>
    <mergeCell ref="A4:I4"/>
    <mergeCell ref="B5:I8"/>
    <mergeCell ref="A9:I9"/>
  </mergeCells>
  <dataValidations count="1">
    <dataValidation type="textLength" operator="equal" allowBlank="1" showInputMessage="1" showErrorMessage="1" errorTitle="Agreement Number" error="Enter the 4 digit Agreement Number only._x000a__x000a_Do not include the leading K or the Amendment number." sqref="Q3" xr:uid="{C80274D0-83C2-4B1D-88B4-28F04609AF43}">
      <formula1>4</formula1>
    </dataValidation>
  </dataValidations>
  <pageMargins left="0.25" right="0.25" top="0.25" bottom="0.25" header="0.25" footer="0.2"/>
  <pageSetup orientation="portrait" r:id="rId1"/>
  <headerFooter>
    <oddFooter>&amp;L&amp;7AGR-2546 E (R/7/25)               Information collected by WSDA becomes a public record and may be disclosed unless exempted by federal or state law.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1"/>
  <sheetViews>
    <sheetView showGridLines="0" showZeros="0" zoomScale="120" zoomScaleNormal="120" workbookViewId="0">
      <selection activeCell="I23" sqref="I2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0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97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96"/>
      <c r="K3" s="117">
        <v>4950</v>
      </c>
      <c r="L3" s="117"/>
      <c r="M3" s="117"/>
      <c r="N3" s="96"/>
      <c r="O3" s="53"/>
      <c r="P3" s="55"/>
      <c r="Q3" s="56" t="str">
        <f>July!O3&amp;July!Q3</f>
        <v>K</v>
      </c>
      <c r="R3" s="67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97" t="s">
        <v>74</v>
      </c>
      <c r="L4" s="197"/>
      <c r="M4" s="197"/>
      <c r="N4" s="197"/>
      <c r="O4" s="197"/>
      <c r="P4" s="197"/>
      <c r="Q4" s="197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98"/>
      <c r="L5" s="198"/>
      <c r="M5" s="198"/>
      <c r="N5" s="198"/>
      <c r="O5" s="198"/>
      <c r="P5" s="198"/>
      <c r="Q5" s="198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98"/>
      <c r="L6" s="198"/>
      <c r="M6" s="198"/>
      <c r="N6" s="198"/>
      <c r="O6" s="198"/>
      <c r="P6" s="198"/>
      <c r="Q6" s="198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98"/>
      <c r="L7" s="198"/>
      <c r="M7" s="198"/>
      <c r="N7" s="198"/>
      <c r="O7" s="198"/>
      <c r="P7" s="198"/>
      <c r="Q7" s="198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98"/>
      <c r="L8" s="198"/>
      <c r="M8" s="198"/>
      <c r="N8" s="198"/>
      <c r="O8" s="198"/>
      <c r="P8" s="198"/>
      <c r="Q8" s="198"/>
      <c r="R8" s="68"/>
    </row>
    <row r="9" spans="1:18" s="3" customFormat="1" ht="14.25" customHeight="1">
      <c r="A9" s="199" t="s">
        <v>26</v>
      </c>
      <c r="B9" s="200"/>
      <c r="C9" s="200"/>
      <c r="D9" s="200"/>
      <c r="E9" s="200"/>
      <c r="F9" s="200"/>
      <c r="G9" s="200"/>
      <c r="H9" s="200"/>
      <c r="I9" s="200"/>
      <c r="J9" s="103"/>
      <c r="K9" s="198"/>
      <c r="L9" s="198"/>
      <c r="M9" s="198"/>
      <c r="N9" s="198"/>
      <c r="O9" s="198"/>
      <c r="P9" s="198"/>
      <c r="Q9" s="198"/>
      <c r="R9" s="7"/>
    </row>
    <row r="10" spans="1:18" s="40" customFormat="1" ht="14.2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40" customFormat="1" ht="14.2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40" customFormat="1" ht="15" customHeight="1">
      <c r="A12" s="6"/>
      <c r="B12" s="193">
        <f>July!B12</f>
        <v>0</v>
      </c>
      <c r="C12" s="193"/>
      <c r="D12" s="193"/>
      <c r="E12" s="193"/>
      <c r="F12" s="193"/>
      <c r="G12" s="193"/>
      <c r="H12" s="193"/>
      <c r="I12" s="193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40" customFormat="1" ht="15" customHeight="1">
      <c r="A13" s="6"/>
      <c r="B13" s="194">
        <f>July!B13</f>
        <v>0</v>
      </c>
      <c r="C13" s="195"/>
      <c r="D13" s="195"/>
      <c r="E13" s="195"/>
      <c r="F13" s="195"/>
      <c r="G13" s="195"/>
      <c r="H13" s="195"/>
      <c r="I13" s="195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40" customFormat="1" ht="15" customHeight="1">
      <c r="A14" s="6"/>
      <c r="B14" s="193">
        <f>July!B14</f>
        <v>0</v>
      </c>
      <c r="C14" s="193"/>
      <c r="D14" s="193"/>
      <c r="E14" s="193"/>
      <c r="F14" s="193"/>
      <c r="G14" s="193"/>
      <c r="H14" s="193"/>
      <c r="I14" s="193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40" customFormat="1" ht="15" customHeight="1">
      <c r="A15" s="6"/>
      <c r="B15" s="193">
        <f>July!B15</f>
        <v>0</v>
      </c>
      <c r="C15" s="193"/>
      <c r="D15" s="193"/>
      <c r="E15" s="193"/>
      <c r="F15" s="193"/>
      <c r="G15" s="193"/>
      <c r="H15" s="193"/>
      <c r="I15" s="193"/>
      <c r="J15" s="5"/>
      <c r="K15" s="121"/>
      <c r="L15" s="122"/>
      <c r="M15" s="122"/>
      <c r="N15" s="122"/>
      <c r="O15" s="122"/>
      <c r="P15" s="109"/>
      <c r="Q15" s="112"/>
      <c r="R15" s="5"/>
    </row>
    <row r="16" spans="1:18" s="40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N16" s="1"/>
      <c r="O16" s="179"/>
      <c r="P16" s="179"/>
      <c r="Q16" s="179"/>
      <c r="R16" s="5"/>
    </row>
    <row r="17" spans="1:19" s="40" customFormat="1" ht="12" customHeight="1">
      <c r="A17" s="6"/>
      <c r="B17" s="108" t="s">
        <v>30</v>
      </c>
      <c r="C17" s="12"/>
      <c r="D17" s="12"/>
      <c r="E17" s="12"/>
      <c r="F17" s="192">
        <f>July!F17</f>
        <v>0</v>
      </c>
      <c r="G17" s="192"/>
      <c r="H17" s="192"/>
      <c r="I17" s="192"/>
      <c r="J17" s="5"/>
      <c r="K17" s="179" t="s">
        <v>31</v>
      </c>
      <c r="L17" s="179"/>
      <c r="M17" s="179"/>
      <c r="N17" s="1"/>
      <c r="O17" s="1"/>
      <c r="P17" s="1"/>
      <c r="Q17" s="1" t="s">
        <v>32</v>
      </c>
      <c r="R17" s="5"/>
    </row>
    <row r="18" spans="1:19" s="40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N18" s="1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35">
        <f>July!G23</f>
        <v>0</v>
      </c>
      <c r="I23" s="91"/>
      <c r="K23" s="91"/>
      <c r="M23" s="35">
        <f>SUM(I23+K23)</f>
        <v>0</v>
      </c>
      <c r="O23" s="35">
        <f>SUM(July!M23+Aug!M23)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35">
        <f>July!G25</f>
        <v>0</v>
      </c>
      <c r="I25" s="91"/>
      <c r="K25" s="91"/>
      <c r="M25" s="35">
        <f>SUM(I25+K25)</f>
        <v>0</v>
      </c>
      <c r="O25" s="35">
        <f>SUM(July!M25+Aug!M25)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35">
        <f>July!G27</f>
        <v>0</v>
      </c>
      <c r="I27" s="91"/>
      <c r="K27" s="91"/>
      <c r="M27" s="35">
        <f>SUM(I27+K27)</f>
        <v>0</v>
      </c>
      <c r="O27" s="35">
        <f>SUM(July!M27+Aug!M27)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35">
        <f>July!G29</f>
        <v>0</v>
      </c>
      <c r="I29" s="91"/>
      <c r="K29" s="91"/>
      <c r="M29" s="35">
        <f>SUM(I29+K29)</f>
        <v>0</v>
      </c>
      <c r="O29" s="35">
        <f>SUM(July!M29+Aug!M29)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35">
        <f>July!G31</f>
        <v>0</v>
      </c>
      <c r="I31" s="91"/>
      <c r="K31" s="91"/>
      <c r="M31" s="35">
        <f>SUM(I31+K31)</f>
        <v>0</v>
      </c>
      <c r="O31" s="35">
        <f>SUM(July!M31+Aug!M31)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35">
        <f>July!G33</f>
        <v>0</v>
      </c>
      <c r="I33" s="91"/>
      <c r="K33" s="91"/>
      <c r="M33" s="35">
        <f>SUM(I33+K33)</f>
        <v>0</v>
      </c>
      <c r="O33" s="35">
        <f>SUM(July!M33+Aug!M33)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SUM(July!M35+Aug!M35)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>
      <c r="A37" s="70"/>
      <c r="R37" s="17"/>
    </row>
    <row r="38" spans="1:18" s="14" customFormat="1" ht="12">
      <c r="A38" s="16"/>
      <c r="I38" s="79"/>
      <c r="R38" s="17"/>
    </row>
    <row r="39" spans="1:18" s="14" customFormat="1" ht="12">
      <c r="A39" s="16"/>
      <c r="B39" s="80"/>
      <c r="R39" s="17"/>
    </row>
    <row r="40" spans="1:18" s="14" customFormat="1">
      <c r="A40" s="75"/>
      <c r="F40" s="18"/>
      <c r="G40" s="172"/>
      <c r="H40" s="172"/>
      <c r="I40" s="172"/>
      <c r="J40" s="25"/>
      <c r="K40" s="25"/>
      <c r="O40" s="172"/>
      <c r="P40" s="173"/>
      <c r="Q40" s="173"/>
      <c r="R40" s="17"/>
    </row>
    <row r="41" spans="1:18" s="14" customFormat="1" ht="12">
      <c r="A41" s="16"/>
      <c r="G41" s="71"/>
      <c r="I41" s="71"/>
      <c r="O41" s="71"/>
      <c r="Q41" s="71"/>
      <c r="R41" s="17"/>
    </row>
    <row r="42" spans="1:18" s="14" customFormat="1" ht="12">
      <c r="A42" s="16"/>
      <c r="G42" s="71"/>
      <c r="I42" s="71"/>
      <c r="Q42" s="71"/>
      <c r="R42" s="17"/>
    </row>
    <row r="43" spans="1:18" s="14" customFormat="1" ht="12">
      <c r="A43" s="16"/>
      <c r="B43" s="18"/>
      <c r="G43" s="72"/>
      <c r="I43" s="72"/>
      <c r="K43" s="73"/>
      <c r="R43" s="17"/>
    </row>
    <row r="44" spans="1:18" s="14" customFormat="1" ht="10.5" customHeight="1">
      <c r="A44" s="16"/>
      <c r="K44" s="74"/>
      <c r="R44" s="17"/>
    </row>
    <row r="45" spans="1:18" s="14" customFormat="1" ht="12">
      <c r="A45" s="16"/>
      <c r="B45" s="18"/>
      <c r="G45" s="71"/>
      <c r="I45" s="71"/>
      <c r="K45" s="74"/>
      <c r="R45" s="17"/>
    </row>
    <row r="46" spans="1:18" s="14" customFormat="1">
      <c r="A46" s="75"/>
      <c r="R46" s="17"/>
    </row>
    <row r="47" spans="1:18" s="14" customFormat="1" ht="12">
      <c r="A47" s="76"/>
      <c r="G47" s="37"/>
      <c r="I47" s="37"/>
      <c r="O47" s="37"/>
      <c r="R47" s="17"/>
    </row>
    <row r="48" spans="1:18" s="14" customFormat="1" ht="12">
      <c r="A48" s="76"/>
      <c r="G48" s="37"/>
      <c r="O48" s="37"/>
      <c r="R48" s="17"/>
    </row>
    <row r="49" spans="1:18" s="45" customFormat="1" ht="16.5" customHeight="1">
      <c r="A49" s="131" t="s">
        <v>48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202"/>
    </row>
    <row r="50" spans="1:18" s="43" customFormat="1" ht="11.25" customHeight="1">
      <c r="A50" s="150" t="s">
        <v>49</v>
      </c>
      <c r="B50" s="151"/>
      <c r="C50" s="151"/>
      <c r="D50" s="151"/>
      <c r="E50" s="152"/>
      <c r="F50" s="150" t="s">
        <v>50</v>
      </c>
      <c r="G50" s="151"/>
      <c r="H50" s="151"/>
      <c r="I50" s="151"/>
      <c r="J50" s="151"/>
      <c r="K50" s="151"/>
      <c r="L50" s="152"/>
      <c r="M50" s="150" t="s">
        <v>32</v>
      </c>
      <c r="N50" s="151"/>
      <c r="O50" s="151"/>
      <c r="P50" s="151"/>
      <c r="Q50" s="151"/>
      <c r="R50" s="152"/>
    </row>
    <row r="51" spans="1:18" s="44" customFormat="1" ht="13.5" customHeight="1">
      <c r="A51" s="169"/>
      <c r="B51" s="170"/>
      <c r="C51" s="170"/>
      <c r="D51" s="170"/>
      <c r="E51" s="171"/>
      <c r="F51" s="169"/>
      <c r="G51" s="170"/>
      <c r="H51" s="170"/>
      <c r="I51" s="170"/>
      <c r="J51" s="170"/>
      <c r="K51" s="170"/>
      <c r="L51" s="171"/>
      <c r="M51" s="169"/>
      <c r="N51" s="170"/>
      <c r="O51" s="170"/>
      <c r="P51" s="170"/>
      <c r="Q51" s="170"/>
      <c r="R51" s="171"/>
    </row>
    <row r="52" spans="1:18" s="43" customFormat="1" ht="11.25" customHeight="1">
      <c r="A52" s="150" t="s">
        <v>51</v>
      </c>
      <c r="B52" s="151"/>
      <c r="C52" s="151"/>
      <c r="D52" s="151"/>
      <c r="E52" s="152"/>
      <c r="F52" s="150" t="s">
        <v>52</v>
      </c>
      <c r="G52" s="151"/>
      <c r="H52" s="152"/>
      <c r="I52" s="150" t="s">
        <v>53</v>
      </c>
      <c r="J52" s="151"/>
      <c r="K52" s="151"/>
      <c r="L52" s="152"/>
      <c r="M52" s="150" t="s">
        <v>54</v>
      </c>
      <c r="N52" s="151"/>
      <c r="O52" s="151"/>
      <c r="P52" s="151"/>
      <c r="Q52" s="151"/>
      <c r="R52" s="152"/>
    </row>
    <row r="53" spans="1:18" s="45" customFormat="1" ht="13.5" customHeight="1">
      <c r="A53" s="184"/>
      <c r="B53" s="185"/>
      <c r="C53" s="185"/>
      <c r="D53" s="185"/>
      <c r="E53" s="186"/>
      <c r="F53" s="184"/>
      <c r="G53" s="185"/>
      <c r="H53" s="186"/>
      <c r="I53" s="184"/>
      <c r="J53" s="185"/>
      <c r="K53" s="185"/>
      <c r="L53" s="186"/>
      <c r="M53" s="162">
        <f t="shared" ref="M53" si="0">$F$17</f>
        <v>0</v>
      </c>
      <c r="N53" s="163"/>
      <c r="O53" s="164"/>
      <c r="P53" s="164"/>
      <c r="Q53" s="164"/>
      <c r="R53" s="165"/>
    </row>
    <row r="54" spans="1:18" s="43" customFormat="1" ht="11.25" customHeight="1">
      <c r="A54" s="150" t="s">
        <v>55</v>
      </c>
      <c r="B54" s="151"/>
      <c r="C54" s="151"/>
      <c r="D54" s="151"/>
      <c r="E54" s="151"/>
      <c r="F54" s="151"/>
      <c r="G54" s="151"/>
      <c r="H54" s="152"/>
      <c r="I54" s="150" t="s">
        <v>20</v>
      </c>
      <c r="J54" s="151"/>
      <c r="K54" s="151"/>
      <c r="L54" s="152"/>
      <c r="M54" s="150" t="s">
        <v>56</v>
      </c>
      <c r="N54" s="151"/>
      <c r="O54" s="151"/>
      <c r="P54" s="151"/>
      <c r="Q54" s="151"/>
      <c r="R54" s="152"/>
    </row>
    <row r="55" spans="1:18" s="46" customFormat="1" ht="13.5" customHeight="1">
      <c r="A55" s="187"/>
      <c r="B55" s="188"/>
      <c r="C55" s="188"/>
      <c r="D55" s="188"/>
      <c r="E55" s="188"/>
      <c r="F55" s="188"/>
      <c r="G55" s="188"/>
      <c r="H55" s="189"/>
      <c r="I55" s="162" t="str">
        <f>Q3</f>
        <v>K</v>
      </c>
      <c r="J55" s="190"/>
      <c r="K55" s="190"/>
      <c r="L55" s="201"/>
      <c r="M55" s="158" t="str">
        <f>I55&amp;" SFY26 LFPA GAP Pmt"</f>
        <v>K SFY26 LFPA GAP Pmt</v>
      </c>
      <c r="N55" s="159"/>
      <c r="O55" s="160"/>
      <c r="P55" s="160"/>
      <c r="Q55" s="160"/>
      <c r="R55" s="161"/>
    </row>
    <row r="56" spans="1:18" s="50" customFormat="1" ht="20.25" customHeight="1">
      <c r="A56" s="153" t="s">
        <v>57</v>
      </c>
      <c r="B56" s="154"/>
      <c r="C56" s="153" t="s">
        <v>58</v>
      </c>
      <c r="D56" s="154"/>
      <c r="E56" s="47" t="s">
        <v>59</v>
      </c>
      <c r="F56" s="47" t="s">
        <v>60</v>
      </c>
      <c r="G56" s="48" t="s">
        <v>61</v>
      </c>
      <c r="H56" s="49"/>
      <c r="I56" s="153" t="s">
        <v>62</v>
      </c>
      <c r="J56" s="154"/>
      <c r="K56" s="153" t="s">
        <v>63</v>
      </c>
      <c r="L56" s="154"/>
      <c r="M56" s="155" t="s">
        <v>64</v>
      </c>
      <c r="N56" s="156"/>
      <c r="O56" s="155" t="s">
        <v>65</v>
      </c>
      <c r="P56" s="157"/>
      <c r="Q56" s="157"/>
      <c r="R56" s="156"/>
    </row>
    <row r="57" spans="1:18" s="46" customFormat="1" ht="13.5" customHeight="1">
      <c r="A57" s="138"/>
      <c r="B57" s="139"/>
      <c r="C57" s="138" t="s">
        <v>66</v>
      </c>
      <c r="D57" s="139"/>
      <c r="E57" s="51" t="s">
        <v>67</v>
      </c>
      <c r="F57" s="51" t="s">
        <v>68</v>
      </c>
      <c r="G57" s="138" t="s">
        <v>69</v>
      </c>
      <c r="H57" s="139"/>
      <c r="I57" s="138" t="s">
        <v>70</v>
      </c>
      <c r="J57" s="139"/>
      <c r="K57" s="140"/>
      <c r="L57" s="141"/>
      <c r="M57" s="138"/>
      <c r="N57" s="139"/>
      <c r="O57" s="180" t="str">
        <f>I55&amp;" SFY26 LFPA GAP Aug."</f>
        <v>K SFY26 LFPA GAP Aug.</v>
      </c>
      <c r="P57" s="181"/>
      <c r="Q57" s="181"/>
      <c r="R57" s="81"/>
    </row>
    <row r="58" spans="1:18" s="46" customFormat="1" ht="13.5" customHeight="1">
      <c r="A58" s="138"/>
      <c r="B58" s="139"/>
      <c r="C58" s="138"/>
      <c r="D58" s="139"/>
      <c r="E58" s="51"/>
      <c r="F58" s="51"/>
      <c r="G58" s="140"/>
      <c r="H58" s="141"/>
      <c r="I58" s="140"/>
      <c r="J58" s="141"/>
      <c r="K58" s="140"/>
      <c r="L58" s="141"/>
      <c r="M58" s="138"/>
      <c r="N58" s="139"/>
      <c r="O58" s="140"/>
      <c r="P58" s="142"/>
      <c r="Q58" s="142"/>
      <c r="R58" s="141"/>
    </row>
    <row r="59" spans="1:18" s="46" customFormat="1" ht="13.5" customHeight="1">
      <c r="A59" s="187"/>
      <c r="B59" s="189"/>
      <c r="C59" s="187"/>
      <c r="D59" s="189"/>
      <c r="E59" s="52"/>
      <c r="F59" s="52"/>
      <c r="G59" s="169"/>
      <c r="H59" s="171"/>
      <c r="I59" s="169"/>
      <c r="J59" s="171"/>
      <c r="K59" s="169"/>
      <c r="L59" s="171"/>
      <c r="M59" s="187"/>
      <c r="N59" s="189"/>
      <c r="O59" s="169"/>
      <c r="P59" s="170"/>
      <c r="Q59" s="170"/>
      <c r="R59" s="171"/>
    </row>
    <row r="60" spans="1:18" s="43" customFormat="1" ht="11.25" customHeight="1">
      <c r="A60" s="150" t="s">
        <v>71</v>
      </c>
      <c r="B60" s="151"/>
      <c r="C60" s="151"/>
      <c r="D60" s="151"/>
      <c r="E60" s="151"/>
      <c r="F60" s="151"/>
      <c r="G60" s="151"/>
      <c r="H60" s="152"/>
      <c r="I60" s="150" t="s">
        <v>32</v>
      </c>
      <c r="J60" s="151"/>
      <c r="K60" s="151"/>
      <c r="L60" s="152"/>
      <c r="M60" s="150" t="s">
        <v>72</v>
      </c>
      <c r="N60" s="151"/>
      <c r="O60" s="196"/>
      <c r="P60" s="150" t="s">
        <v>73</v>
      </c>
      <c r="Q60" s="151"/>
      <c r="R60" s="152"/>
    </row>
    <row r="61" spans="1:18" s="44" customFormat="1" ht="13.5" customHeight="1">
      <c r="A61" s="169"/>
      <c r="B61" s="170"/>
      <c r="C61" s="170"/>
      <c r="D61" s="170"/>
      <c r="E61" s="170"/>
      <c r="F61" s="170"/>
      <c r="G61" s="170"/>
      <c r="H61" s="171"/>
      <c r="I61" s="169"/>
      <c r="J61" s="170"/>
      <c r="K61" s="170"/>
      <c r="L61" s="171"/>
      <c r="M61" s="169"/>
      <c r="N61" s="170"/>
      <c r="O61" s="170"/>
      <c r="P61" s="169"/>
      <c r="Q61" s="170"/>
      <c r="R61" s="171"/>
    </row>
  </sheetData>
  <sheetProtection algorithmName="SHA-512" hashValue="0ddaAN4sOiETtSBtcZ9ogo+s0KJKZNL/PcixOURA2+VEWYk+6KAuKSraxEnaEV1eU6xfJvtaokLmHOv7FUQCnA==" saltValue="5vOPx3Eqdh7KK/CYjXp+VA==" spinCount="100000" sheet="1" selectLockedCells="1"/>
  <mergeCells count="86">
    <mergeCell ref="A56:B56"/>
    <mergeCell ref="C56:D56"/>
    <mergeCell ref="A49:R49"/>
    <mergeCell ref="M50:R50"/>
    <mergeCell ref="O57:Q57"/>
    <mergeCell ref="M57:N57"/>
    <mergeCell ref="M52:R52"/>
    <mergeCell ref="M53:R53"/>
    <mergeCell ref="A57:B57"/>
    <mergeCell ref="C57:D57"/>
    <mergeCell ref="G57:H57"/>
    <mergeCell ref="I57:J57"/>
    <mergeCell ref="K57:L57"/>
    <mergeCell ref="M55:R55"/>
    <mergeCell ref="M56:N56"/>
    <mergeCell ref="O56:R56"/>
    <mergeCell ref="A55:H55"/>
    <mergeCell ref="I55:L55"/>
    <mergeCell ref="G40:I40"/>
    <mergeCell ref="B23:E23"/>
    <mergeCell ref="B25:E25"/>
    <mergeCell ref="B27:E27"/>
    <mergeCell ref="B29:E29"/>
    <mergeCell ref="B31:E31"/>
    <mergeCell ref="B33:E33"/>
    <mergeCell ref="K56:L56"/>
    <mergeCell ref="A61:H61"/>
    <mergeCell ref="A4:I4"/>
    <mergeCell ref="B5:I8"/>
    <mergeCell ref="A9:I9"/>
    <mergeCell ref="A19:R19"/>
    <mergeCell ref="K14:Q14"/>
    <mergeCell ref="K16:M16"/>
    <mergeCell ref="O16:Q16"/>
    <mergeCell ref="K17:M17"/>
    <mergeCell ref="O40:Q40"/>
    <mergeCell ref="A54:H54"/>
    <mergeCell ref="I54:L54"/>
    <mergeCell ref="I56:J56"/>
    <mergeCell ref="A50:E50"/>
    <mergeCell ref="F50:L50"/>
    <mergeCell ref="O2:R2"/>
    <mergeCell ref="K18:M18"/>
    <mergeCell ref="O18:Q18"/>
    <mergeCell ref="K4:Q9"/>
    <mergeCell ref="K1:Q1"/>
    <mergeCell ref="K2:M2"/>
    <mergeCell ref="K3:M3"/>
    <mergeCell ref="M54:R54"/>
    <mergeCell ref="A51:E51"/>
    <mergeCell ref="F51:L51"/>
    <mergeCell ref="M51:R51"/>
    <mergeCell ref="A52:E52"/>
    <mergeCell ref="F52:H52"/>
    <mergeCell ref="I52:L52"/>
    <mergeCell ref="A53:E53"/>
    <mergeCell ref="F53:H53"/>
    <mergeCell ref="I53:L53"/>
    <mergeCell ref="I61:L61"/>
    <mergeCell ref="M61:O61"/>
    <mergeCell ref="P61:R61"/>
    <mergeCell ref="A59:B59"/>
    <mergeCell ref="C59:D59"/>
    <mergeCell ref="G59:H59"/>
    <mergeCell ref="I59:J59"/>
    <mergeCell ref="K59:L59"/>
    <mergeCell ref="M59:N59"/>
    <mergeCell ref="O59:R59"/>
    <mergeCell ref="A60:H60"/>
    <mergeCell ref="I60:L60"/>
    <mergeCell ref="M60:O60"/>
    <mergeCell ref="P60:R60"/>
    <mergeCell ref="M58:N58"/>
    <mergeCell ref="O58:R58"/>
    <mergeCell ref="A58:B58"/>
    <mergeCell ref="C58:D58"/>
    <mergeCell ref="G58:H58"/>
    <mergeCell ref="I58:J58"/>
    <mergeCell ref="K58:L58"/>
    <mergeCell ref="F17:I17"/>
    <mergeCell ref="B12:I12"/>
    <mergeCell ref="K12:Q13"/>
    <mergeCell ref="B13:I13"/>
    <mergeCell ref="B14:I14"/>
    <mergeCell ref="B15:I15"/>
    <mergeCell ref="K15:O15"/>
  </mergeCells>
  <pageMargins left="0.25" right="0.25" top="0.25" bottom="0.5" header="0.25" footer="0.2"/>
  <pageSetup orientation="portrait" r:id="rId1"/>
  <headerFooter>
    <oddFooter>&amp;L&amp;7AGR-2546 E (R/7/25)                        Information collected by WSDA becomes a public record and may be disclosed unless exempted by federal or state law.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2"/>
  <sheetViews>
    <sheetView showGridLines="0" showZeros="0" zoomScale="120" zoomScaleNormal="120" workbookViewId="0">
      <selection activeCell="I23" sqref="I2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0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97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96"/>
      <c r="K3" s="117">
        <v>4950</v>
      </c>
      <c r="L3" s="117"/>
      <c r="M3" s="117"/>
      <c r="N3" s="96"/>
      <c r="O3" s="53"/>
      <c r="P3" s="55"/>
      <c r="Q3" s="56" t="str">
        <f>July!O3&amp;July!Q3</f>
        <v>K</v>
      </c>
      <c r="R3" s="67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97" t="s">
        <v>74</v>
      </c>
      <c r="L4" s="197"/>
      <c r="M4" s="197"/>
      <c r="N4" s="197"/>
      <c r="O4" s="197"/>
      <c r="P4" s="197"/>
      <c r="Q4" s="197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98"/>
      <c r="L5" s="198"/>
      <c r="M5" s="198"/>
      <c r="N5" s="198"/>
      <c r="O5" s="198"/>
      <c r="P5" s="198"/>
      <c r="Q5" s="198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98"/>
      <c r="L6" s="198"/>
      <c r="M6" s="198"/>
      <c r="N6" s="198"/>
      <c r="O6" s="198"/>
      <c r="P6" s="198"/>
      <c r="Q6" s="198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98"/>
      <c r="L7" s="198"/>
      <c r="M7" s="198"/>
      <c r="N7" s="198"/>
      <c r="O7" s="198"/>
      <c r="P7" s="198"/>
      <c r="Q7" s="198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98"/>
      <c r="L8" s="198"/>
      <c r="M8" s="198"/>
      <c r="N8" s="198"/>
      <c r="O8" s="198"/>
      <c r="P8" s="198"/>
      <c r="Q8" s="198"/>
      <c r="R8" s="68"/>
    </row>
    <row r="9" spans="1:18" s="3" customFormat="1" ht="14.25" customHeight="1">
      <c r="A9" s="199" t="s">
        <v>26</v>
      </c>
      <c r="B9" s="200"/>
      <c r="C9" s="200"/>
      <c r="D9" s="200"/>
      <c r="E9" s="200"/>
      <c r="F9" s="200"/>
      <c r="G9" s="200"/>
      <c r="H9" s="200"/>
      <c r="I9" s="200"/>
      <c r="J9" s="103"/>
      <c r="K9" s="198"/>
      <c r="L9" s="198"/>
      <c r="M9" s="198"/>
      <c r="N9" s="198"/>
      <c r="O9" s="198"/>
      <c r="P9" s="198"/>
      <c r="Q9" s="198"/>
      <c r="R9" s="7"/>
    </row>
    <row r="10" spans="1:18" s="1" customFormat="1" ht="14.2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1" customFormat="1" ht="14.2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1" customFormat="1" ht="15" customHeight="1">
      <c r="A12" s="6"/>
      <c r="B12" s="193">
        <f>July!B12</f>
        <v>0</v>
      </c>
      <c r="C12" s="193"/>
      <c r="D12" s="193"/>
      <c r="E12" s="193"/>
      <c r="F12" s="193"/>
      <c r="G12" s="193"/>
      <c r="H12" s="193"/>
      <c r="I12" s="193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1" customFormat="1" ht="15" customHeight="1">
      <c r="A13" s="6"/>
      <c r="B13" s="194">
        <f>July!B13</f>
        <v>0</v>
      </c>
      <c r="C13" s="195"/>
      <c r="D13" s="195"/>
      <c r="E13" s="195"/>
      <c r="F13" s="195"/>
      <c r="G13" s="195"/>
      <c r="H13" s="195"/>
      <c r="I13" s="195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1" customFormat="1" ht="15" customHeight="1">
      <c r="A14" s="6"/>
      <c r="B14" s="193">
        <f>July!B14</f>
        <v>0</v>
      </c>
      <c r="C14" s="193"/>
      <c r="D14" s="193"/>
      <c r="E14" s="193"/>
      <c r="F14" s="193"/>
      <c r="G14" s="193"/>
      <c r="H14" s="193"/>
      <c r="I14" s="193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1" customFormat="1" ht="15" customHeight="1">
      <c r="A15" s="6"/>
      <c r="B15" s="193">
        <f>July!B15</f>
        <v>0</v>
      </c>
      <c r="C15" s="193"/>
      <c r="D15" s="193"/>
      <c r="E15" s="193"/>
      <c r="F15" s="193"/>
      <c r="G15" s="193"/>
      <c r="H15" s="193"/>
      <c r="I15" s="193"/>
      <c r="J15" s="5"/>
      <c r="K15" s="121"/>
      <c r="L15" s="122"/>
      <c r="M15" s="122"/>
      <c r="N15" s="122"/>
      <c r="O15" s="122"/>
      <c r="P15" s="109"/>
      <c r="Q15" s="112"/>
      <c r="R15" s="5"/>
    </row>
    <row r="16" spans="1:18" s="1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O16" s="179"/>
      <c r="P16" s="179"/>
      <c r="Q16" s="179"/>
      <c r="R16" s="5"/>
    </row>
    <row r="17" spans="1:19" s="1" customFormat="1" ht="12" customHeight="1">
      <c r="A17" s="6"/>
      <c r="B17" s="108" t="s">
        <v>30</v>
      </c>
      <c r="C17" s="12"/>
      <c r="D17" s="12"/>
      <c r="E17" s="12"/>
      <c r="F17" s="192">
        <f>July!F17</f>
        <v>0</v>
      </c>
      <c r="G17" s="192"/>
      <c r="H17" s="192"/>
      <c r="I17" s="192"/>
      <c r="J17" s="5"/>
      <c r="K17" s="179" t="s">
        <v>31</v>
      </c>
      <c r="L17" s="179"/>
      <c r="M17" s="179"/>
      <c r="Q17" s="1" t="s">
        <v>32</v>
      </c>
      <c r="R17" s="5"/>
    </row>
    <row r="18" spans="1:19" s="1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35">
        <f>July!G23</f>
        <v>0</v>
      </c>
      <c r="I23" s="91"/>
      <c r="K23" s="91"/>
      <c r="M23" s="35">
        <f>SUM(I23+K23)</f>
        <v>0</v>
      </c>
      <c r="O23" s="35">
        <f>SUM(July!M23+Aug!M23+Sept!M23)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35">
        <f>July!G25</f>
        <v>0</v>
      </c>
      <c r="I25" s="91"/>
      <c r="K25" s="91"/>
      <c r="M25" s="35">
        <f>SUM(I25+K25)</f>
        <v>0</v>
      </c>
      <c r="O25" s="35">
        <f>SUM(July!M25+Aug!M25+Sept!M25)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35">
        <f>July!G27</f>
        <v>0</v>
      </c>
      <c r="I27" s="91"/>
      <c r="K27" s="91"/>
      <c r="M27" s="35">
        <f>SUM(I27+K27)</f>
        <v>0</v>
      </c>
      <c r="O27" s="35">
        <f>SUM(July!M27+Aug!M27+Sept!M27)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35">
        <f>July!G29</f>
        <v>0</v>
      </c>
      <c r="I29" s="91"/>
      <c r="K29" s="91"/>
      <c r="M29" s="35">
        <f>SUM(I29+K29)</f>
        <v>0</v>
      </c>
      <c r="O29" s="35">
        <f>SUM(July!M29+Aug!M29+Sept!M29)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35">
        <f>July!G31</f>
        <v>0</v>
      </c>
      <c r="I31" s="91"/>
      <c r="K31" s="91"/>
      <c r="M31" s="35">
        <f>SUM(I31+K31)</f>
        <v>0</v>
      </c>
      <c r="O31" s="35">
        <f>SUM(July!M31+Aug!M31+Sept!M31)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35">
        <f>July!G33</f>
        <v>0</v>
      </c>
      <c r="I33" s="91"/>
      <c r="K33" s="91"/>
      <c r="M33" s="35">
        <f>SUM(I33+K33)</f>
        <v>0</v>
      </c>
      <c r="O33" s="35">
        <f>SUM(July!M33+Aug!M33+Sept!M33)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SUM(July!M35+Aug!M35+Sept!M35)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 ht="6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  <row r="38" spans="1:18" s="14" customFormat="1">
      <c r="A38" s="70"/>
      <c r="R38" s="17"/>
    </row>
    <row r="39" spans="1:18" s="14" customFormat="1" ht="12">
      <c r="A39" s="16"/>
      <c r="I39" s="79"/>
      <c r="R39" s="17"/>
    </row>
    <row r="40" spans="1:18" s="14" customFormat="1" ht="12">
      <c r="A40" s="16"/>
      <c r="B40" s="80"/>
      <c r="R40" s="17"/>
    </row>
    <row r="41" spans="1:18" s="14" customFormat="1">
      <c r="A41" s="75"/>
      <c r="F41" s="18"/>
      <c r="G41" s="172"/>
      <c r="H41" s="172"/>
      <c r="I41" s="172"/>
      <c r="J41" s="25"/>
      <c r="K41" s="25"/>
      <c r="O41" s="172"/>
      <c r="P41" s="173"/>
      <c r="Q41" s="173"/>
      <c r="R41" s="17"/>
    </row>
    <row r="42" spans="1:18" s="14" customFormat="1" ht="12">
      <c r="A42" s="16"/>
      <c r="G42" s="71"/>
      <c r="I42" s="71"/>
      <c r="O42" s="71"/>
      <c r="Q42" s="71"/>
      <c r="R42" s="17"/>
    </row>
    <row r="43" spans="1:18" s="14" customFormat="1" ht="12">
      <c r="A43" s="16"/>
      <c r="G43" s="71"/>
      <c r="I43" s="71"/>
      <c r="Q43" s="71"/>
      <c r="R43" s="17"/>
    </row>
    <row r="44" spans="1:18" s="14" customFormat="1" ht="12">
      <c r="A44" s="16"/>
      <c r="B44" s="18"/>
      <c r="G44" s="72"/>
      <c r="I44" s="72"/>
      <c r="K44" s="73"/>
      <c r="R44" s="17"/>
    </row>
    <row r="45" spans="1:18" s="14" customFormat="1" ht="10.5" customHeight="1">
      <c r="A45" s="16"/>
      <c r="K45" s="74"/>
      <c r="R45" s="17"/>
    </row>
    <row r="46" spans="1:18" s="14" customFormat="1" ht="12">
      <c r="A46" s="16"/>
      <c r="B46" s="18"/>
      <c r="G46" s="71"/>
      <c r="I46" s="71"/>
      <c r="K46" s="74"/>
      <c r="R46" s="17"/>
    </row>
    <row r="47" spans="1:18" s="14" customFormat="1">
      <c r="A47" s="75"/>
      <c r="R47" s="17"/>
    </row>
    <row r="48" spans="1:18" s="14" customFormat="1" ht="12">
      <c r="A48" s="76"/>
      <c r="G48" s="37"/>
      <c r="I48" s="37"/>
      <c r="O48" s="37"/>
      <c r="R48" s="17"/>
    </row>
    <row r="49" spans="1:18" s="14" customFormat="1" ht="12">
      <c r="A49" s="76"/>
      <c r="G49" s="37"/>
      <c r="O49" s="37"/>
      <c r="R49" s="17"/>
    </row>
    <row r="50" spans="1:18" s="45" customFormat="1" ht="16.5" customHeight="1">
      <c r="A50" s="131" t="s">
        <v>48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202"/>
    </row>
    <row r="51" spans="1:18" s="43" customFormat="1" ht="11.25" customHeight="1">
      <c r="A51" s="150" t="s">
        <v>49</v>
      </c>
      <c r="B51" s="151"/>
      <c r="C51" s="151"/>
      <c r="D51" s="151"/>
      <c r="E51" s="152"/>
      <c r="F51" s="150" t="s">
        <v>50</v>
      </c>
      <c r="G51" s="151"/>
      <c r="H51" s="151"/>
      <c r="I51" s="151"/>
      <c r="J51" s="151"/>
      <c r="K51" s="151"/>
      <c r="L51" s="152"/>
      <c r="M51" s="150" t="s">
        <v>32</v>
      </c>
      <c r="N51" s="151"/>
      <c r="O51" s="151"/>
      <c r="P51" s="151"/>
      <c r="Q51" s="151"/>
      <c r="R51" s="152"/>
    </row>
    <row r="52" spans="1:18" s="44" customFormat="1" ht="13.5" customHeight="1">
      <c r="A52" s="169"/>
      <c r="B52" s="170"/>
      <c r="C52" s="170"/>
      <c r="D52" s="170"/>
      <c r="E52" s="171"/>
      <c r="F52" s="169"/>
      <c r="G52" s="170"/>
      <c r="H52" s="170"/>
      <c r="I52" s="170"/>
      <c r="J52" s="170"/>
      <c r="K52" s="170"/>
      <c r="L52" s="171"/>
      <c r="M52" s="169"/>
      <c r="N52" s="170"/>
      <c r="O52" s="170"/>
      <c r="P52" s="170"/>
      <c r="Q52" s="170"/>
      <c r="R52" s="171"/>
    </row>
    <row r="53" spans="1:18" s="43" customFormat="1" ht="11.25" customHeight="1">
      <c r="A53" s="150" t="s">
        <v>51</v>
      </c>
      <c r="B53" s="151"/>
      <c r="C53" s="151"/>
      <c r="D53" s="151"/>
      <c r="E53" s="152"/>
      <c r="F53" s="150" t="s">
        <v>52</v>
      </c>
      <c r="G53" s="151"/>
      <c r="H53" s="152"/>
      <c r="I53" s="150" t="s">
        <v>53</v>
      </c>
      <c r="J53" s="151"/>
      <c r="K53" s="151"/>
      <c r="L53" s="152"/>
      <c r="M53" s="150" t="s">
        <v>54</v>
      </c>
      <c r="N53" s="151"/>
      <c r="O53" s="151"/>
      <c r="P53" s="151"/>
      <c r="Q53" s="151"/>
      <c r="R53" s="152"/>
    </row>
    <row r="54" spans="1:18" s="45" customFormat="1" ht="13.5" customHeight="1">
      <c r="A54" s="184"/>
      <c r="B54" s="185"/>
      <c r="C54" s="185"/>
      <c r="D54" s="185"/>
      <c r="E54" s="186"/>
      <c r="F54" s="184"/>
      <c r="G54" s="185"/>
      <c r="H54" s="186"/>
      <c r="I54" s="184"/>
      <c r="J54" s="185"/>
      <c r="K54" s="185"/>
      <c r="L54" s="186"/>
      <c r="M54" s="162">
        <f t="shared" ref="M54" si="0">$F$17</f>
        <v>0</v>
      </c>
      <c r="N54" s="163"/>
      <c r="O54" s="164"/>
      <c r="P54" s="164"/>
      <c r="Q54" s="164"/>
      <c r="R54" s="165"/>
    </row>
    <row r="55" spans="1:18" s="43" customFormat="1" ht="11.25" customHeight="1">
      <c r="A55" s="150" t="s">
        <v>55</v>
      </c>
      <c r="B55" s="151"/>
      <c r="C55" s="151"/>
      <c r="D55" s="151"/>
      <c r="E55" s="151"/>
      <c r="F55" s="151"/>
      <c r="G55" s="151"/>
      <c r="H55" s="152"/>
      <c r="I55" s="150" t="s">
        <v>20</v>
      </c>
      <c r="J55" s="151"/>
      <c r="K55" s="151"/>
      <c r="L55" s="152"/>
      <c r="M55" s="150" t="s">
        <v>56</v>
      </c>
      <c r="N55" s="151"/>
      <c r="O55" s="151"/>
      <c r="P55" s="151"/>
      <c r="Q55" s="151"/>
      <c r="R55" s="152"/>
    </row>
    <row r="56" spans="1:18" s="46" customFormat="1" ht="13.5" customHeight="1">
      <c r="A56" s="187"/>
      <c r="B56" s="188"/>
      <c r="C56" s="188"/>
      <c r="D56" s="188"/>
      <c r="E56" s="188"/>
      <c r="F56" s="188"/>
      <c r="G56" s="188"/>
      <c r="H56" s="189"/>
      <c r="I56" s="162" t="str">
        <f>Q3</f>
        <v>K</v>
      </c>
      <c r="J56" s="190"/>
      <c r="K56" s="190"/>
      <c r="L56" s="201"/>
      <c r="M56" s="158" t="str">
        <f>I56&amp;" SFY26 LFPA GAP Pmt"</f>
        <v>K SFY26 LFPA GAP Pmt</v>
      </c>
      <c r="N56" s="159"/>
      <c r="O56" s="160"/>
      <c r="P56" s="160"/>
      <c r="Q56" s="160"/>
      <c r="R56" s="161"/>
    </row>
    <row r="57" spans="1:18" s="50" customFormat="1" ht="20.25" customHeight="1">
      <c r="A57" s="153" t="s">
        <v>57</v>
      </c>
      <c r="B57" s="154"/>
      <c r="C57" s="153" t="s">
        <v>58</v>
      </c>
      <c r="D57" s="154"/>
      <c r="E57" s="47" t="s">
        <v>59</v>
      </c>
      <c r="F57" s="47" t="s">
        <v>60</v>
      </c>
      <c r="G57" s="48" t="s">
        <v>61</v>
      </c>
      <c r="H57" s="49"/>
      <c r="I57" s="153" t="s">
        <v>62</v>
      </c>
      <c r="J57" s="154"/>
      <c r="K57" s="153" t="s">
        <v>63</v>
      </c>
      <c r="L57" s="154"/>
      <c r="M57" s="155" t="s">
        <v>64</v>
      </c>
      <c r="N57" s="156"/>
      <c r="O57" s="155" t="s">
        <v>65</v>
      </c>
      <c r="P57" s="157"/>
      <c r="Q57" s="157"/>
      <c r="R57" s="156"/>
    </row>
    <row r="58" spans="1:18" s="46" customFormat="1" ht="13.5" customHeight="1">
      <c r="A58" s="138"/>
      <c r="B58" s="139"/>
      <c r="C58" s="138" t="s">
        <v>66</v>
      </c>
      <c r="D58" s="139"/>
      <c r="E58" s="51" t="s">
        <v>67</v>
      </c>
      <c r="F58" s="51" t="s">
        <v>68</v>
      </c>
      <c r="G58" s="138" t="s">
        <v>69</v>
      </c>
      <c r="H58" s="139"/>
      <c r="I58" s="138" t="s">
        <v>70</v>
      </c>
      <c r="J58" s="139"/>
      <c r="K58" s="140"/>
      <c r="L58" s="141"/>
      <c r="M58" s="138"/>
      <c r="N58" s="139"/>
      <c r="O58" s="180" t="str">
        <f>I56&amp;" SFY26 LFPA GAP Sep."</f>
        <v>K SFY26 LFPA GAP Sep.</v>
      </c>
      <c r="P58" s="181"/>
      <c r="Q58" s="181"/>
      <c r="R58" s="81"/>
    </row>
    <row r="59" spans="1:18" s="46" customFormat="1" ht="13.5" customHeight="1">
      <c r="A59" s="138"/>
      <c r="B59" s="139"/>
      <c r="C59" s="138"/>
      <c r="D59" s="139"/>
      <c r="E59" s="51"/>
      <c r="F59" s="51"/>
      <c r="G59" s="140"/>
      <c r="H59" s="141"/>
      <c r="I59" s="140"/>
      <c r="J59" s="141"/>
      <c r="K59" s="140"/>
      <c r="L59" s="141"/>
      <c r="M59" s="138"/>
      <c r="N59" s="139"/>
      <c r="O59" s="140"/>
      <c r="P59" s="142"/>
      <c r="Q59" s="142"/>
      <c r="R59" s="141"/>
    </row>
    <row r="60" spans="1:18" s="46" customFormat="1" ht="13.5" customHeight="1">
      <c r="A60" s="187"/>
      <c r="B60" s="189"/>
      <c r="C60" s="187"/>
      <c r="D60" s="189"/>
      <c r="E60" s="52"/>
      <c r="F60" s="52"/>
      <c r="G60" s="169"/>
      <c r="H60" s="171"/>
      <c r="I60" s="169"/>
      <c r="J60" s="171"/>
      <c r="K60" s="169"/>
      <c r="L60" s="171"/>
      <c r="M60" s="187"/>
      <c r="N60" s="189"/>
      <c r="O60" s="169"/>
      <c r="P60" s="170"/>
      <c r="Q60" s="170"/>
      <c r="R60" s="171"/>
    </row>
    <row r="61" spans="1:18" s="43" customFormat="1" ht="11.25" customHeight="1">
      <c r="A61" s="150" t="s">
        <v>71</v>
      </c>
      <c r="B61" s="151"/>
      <c r="C61" s="151"/>
      <c r="D61" s="151"/>
      <c r="E61" s="151"/>
      <c r="F61" s="151"/>
      <c r="G61" s="151"/>
      <c r="H61" s="152"/>
      <c r="I61" s="150" t="s">
        <v>32</v>
      </c>
      <c r="J61" s="151"/>
      <c r="K61" s="151"/>
      <c r="L61" s="152"/>
      <c r="M61" s="150" t="s">
        <v>72</v>
      </c>
      <c r="N61" s="151"/>
      <c r="O61" s="196"/>
      <c r="P61" s="150" t="s">
        <v>73</v>
      </c>
      <c r="Q61" s="151"/>
      <c r="R61" s="152"/>
    </row>
    <row r="62" spans="1:18" s="44" customFormat="1" ht="13.5" customHeight="1">
      <c r="A62" s="169"/>
      <c r="B62" s="170"/>
      <c r="C62" s="170"/>
      <c r="D62" s="170"/>
      <c r="E62" s="170"/>
      <c r="F62" s="170"/>
      <c r="G62" s="170"/>
      <c r="H62" s="171"/>
      <c r="I62" s="169"/>
      <c r="J62" s="170"/>
      <c r="K62" s="170"/>
      <c r="L62" s="171"/>
      <c r="M62" s="169"/>
      <c r="N62" s="170"/>
      <c r="O62" s="170"/>
      <c r="P62" s="169"/>
      <c r="Q62" s="170"/>
      <c r="R62" s="171"/>
    </row>
  </sheetData>
  <sheetProtection algorithmName="SHA-512" hashValue="9d+idnrReOVFbP6Z0AAfB1z3qFkJ2uGJM7EudUmnRHkWlMDukd0b45J936RT8alAmkhiZsS4rAA+Y+QqNiaE2g==" saltValue="kFUp3kMN+Uied2JwflAG+w==" spinCount="100000" sheet="1" selectLockedCells="1"/>
  <mergeCells count="86">
    <mergeCell ref="K1:Q1"/>
    <mergeCell ref="K2:M2"/>
    <mergeCell ref="K3:M3"/>
    <mergeCell ref="O58:Q58"/>
    <mergeCell ref="M52:R52"/>
    <mergeCell ref="A19:R19"/>
    <mergeCell ref="A4:I4"/>
    <mergeCell ref="B5:I8"/>
    <mergeCell ref="A9:I9"/>
    <mergeCell ref="B12:I12"/>
    <mergeCell ref="K12:Q13"/>
    <mergeCell ref="O2:R2"/>
    <mergeCell ref="K18:M18"/>
    <mergeCell ref="O18:Q18"/>
    <mergeCell ref="K14:Q14"/>
    <mergeCell ref="K16:M16"/>
    <mergeCell ref="O16:Q16"/>
    <mergeCell ref="K17:M17"/>
    <mergeCell ref="K4:Q9"/>
    <mergeCell ref="B13:I13"/>
    <mergeCell ref="B14:I14"/>
    <mergeCell ref="B15:I15"/>
    <mergeCell ref="K15:O15"/>
    <mergeCell ref="F17:I17"/>
    <mergeCell ref="B23:E23"/>
    <mergeCell ref="B25:E25"/>
    <mergeCell ref="B27:E27"/>
    <mergeCell ref="A52:E52"/>
    <mergeCell ref="F52:L52"/>
    <mergeCell ref="B29:E29"/>
    <mergeCell ref="B31:E31"/>
    <mergeCell ref="B33:E33"/>
    <mergeCell ref="A50:R50"/>
    <mergeCell ref="A51:E51"/>
    <mergeCell ref="F51:L51"/>
    <mergeCell ref="G41:I41"/>
    <mergeCell ref="O41:Q41"/>
    <mergeCell ref="M51:R51"/>
    <mergeCell ref="A53:E53"/>
    <mergeCell ref="F53:H53"/>
    <mergeCell ref="I53:L53"/>
    <mergeCell ref="M53:R53"/>
    <mergeCell ref="A54:E54"/>
    <mergeCell ref="F54:H54"/>
    <mergeCell ref="I54:L54"/>
    <mergeCell ref="M54:R54"/>
    <mergeCell ref="A55:H55"/>
    <mergeCell ref="I55:L55"/>
    <mergeCell ref="M55:R55"/>
    <mergeCell ref="M56:R56"/>
    <mergeCell ref="A57:B57"/>
    <mergeCell ref="C57:D57"/>
    <mergeCell ref="I57:J57"/>
    <mergeCell ref="K57:L57"/>
    <mergeCell ref="M57:N57"/>
    <mergeCell ref="O57:R57"/>
    <mergeCell ref="C60:D60"/>
    <mergeCell ref="G60:H60"/>
    <mergeCell ref="I60:J60"/>
    <mergeCell ref="K60:L60"/>
    <mergeCell ref="A56:H56"/>
    <mergeCell ref="I56:L56"/>
    <mergeCell ref="M60:N60"/>
    <mergeCell ref="O60:R60"/>
    <mergeCell ref="A58:B58"/>
    <mergeCell ref="C58:D58"/>
    <mergeCell ref="G58:H58"/>
    <mergeCell ref="I58:J58"/>
    <mergeCell ref="K58:L58"/>
    <mergeCell ref="M58:N58"/>
    <mergeCell ref="A59:B59"/>
    <mergeCell ref="C59:D59"/>
    <mergeCell ref="G59:H59"/>
    <mergeCell ref="I59:J59"/>
    <mergeCell ref="K59:L59"/>
    <mergeCell ref="M59:N59"/>
    <mergeCell ref="O59:R59"/>
    <mergeCell ref="A60:B60"/>
    <mergeCell ref="A61:H61"/>
    <mergeCell ref="I61:L61"/>
    <mergeCell ref="M61:O61"/>
    <mergeCell ref="P61:R61"/>
    <mergeCell ref="A62:H62"/>
    <mergeCell ref="I62:L62"/>
    <mergeCell ref="M62:O62"/>
    <mergeCell ref="P62:R62"/>
  </mergeCells>
  <pageMargins left="0.25" right="0.25" top="0.25" bottom="0.25" header="0.25" footer="0.2"/>
  <pageSetup orientation="portrait" r:id="rId1"/>
  <headerFooter>
    <oddFooter>&amp;L&amp;7AGR-2546 E (R/7/25)                         Information collected by WSDA becomes a public record and may be disclosed unless exempted by federal or state law.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2"/>
  <sheetViews>
    <sheetView showGridLines="0" showZeros="0" zoomScale="120" zoomScaleNormal="120" workbookViewId="0">
      <selection activeCell="I23" sqref="I2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0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97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96"/>
      <c r="K3" s="117">
        <v>4950</v>
      </c>
      <c r="L3" s="117"/>
      <c r="M3" s="117"/>
      <c r="N3" s="96"/>
      <c r="O3" s="53"/>
      <c r="P3" s="55"/>
      <c r="Q3" s="56" t="str">
        <f>July!O3&amp;July!Q3</f>
        <v>K</v>
      </c>
      <c r="R3" s="67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97" t="s">
        <v>74</v>
      </c>
      <c r="L4" s="197"/>
      <c r="M4" s="197"/>
      <c r="N4" s="197"/>
      <c r="O4" s="197"/>
      <c r="P4" s="197"/>
      <c r="Q4" s="197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98"/>
      <c r="L5" s="198"/>
      <c r="M5" s="198"/>
      <c r="N5" s="198"/>
      <c r="O5" s="198"/>
      <c r="P5" s="198"/>
      <c r="Q5" s="198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98"/>
      <c r="L6" s="198"/>
      <c r="M6" s="198"/>
      <c r="N6" s="198"/>
      <c r="O6" s="198"/>
      <c r="P6" s="198"/>
      <c r="Q6" s="198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98"/>
      <c r="L7" s="198"/>
      <c r="M7" s="198"/>
      <c r="N7" s="198"/>
      <c r="O7" s="198"/>
      <c r="P7" s="198"/>
      <c r="Q7" s="198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98"/>
      <c r="L8" s="198"/>
      <c r="M8" s="198"/>
      <c r="N8" s="198"/>
      <c r="O8" s="198"/>
      <c r="P8" s="198"/>
      <c r="Q8" s="198"/>
      <c r="R8" s="68"/>
    </row>
    <row r="9" spans="1:18" s="3" customFormat="1" ht="14.25" customHeight="1">
      <c r="A9" s="199" t="s">
        <v>26</v>
      </c>
      <c r="B9" s="200"/>
      <c r="C9" s="200"/>
      <c r="D9" s="200"/>
      <c r="E9" s="200"/>
      <c r="F9" s="200"/>
      <c r="G9" s="200"/>
      <c r="H9" s="200"/>
      <c r="I9" s="200"/>
      <c r="J9" s="103"/>
      <c r="K9" s="198"/>
      <c r="L9" s="198"/>
      <c r="M9" s="198"/>
      <c r="N9" s="198"/>
      <c r="O9" s="198"/>
      <c r="P9" s="198"/>
      <c r="Q9" s="198"/>
      <c r="R9" s="7"/>
    </row>
    <row r="10" spans="1:18" s="1" customFormat="1" ht="14.2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1" customFormat="1" ht="14.2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1" customFormat="1" ht="15" customHeight="1">
      <c r="A12" s="6"/>
      <c r="B12" s="193">
        <f>July!B12</f>
        <v>0</v>
      </c>
      <c r="C12" s="193"/>
      <c r="D12" s="193"/>
      <c r="E12" s="193"/>
      <c r="F12" s="193"/>
      <c r="G12" s="193"/>
      <c r="H12" s="193"/>
      <c r="I12" s="193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1" customFormat="1" ht="15" customHeight="1">
      <c r="A13" s="6"/>
      <c r="B13" s="194">
        <f>July!B13</f>
        <v>0</v>
      </c>
      <c r="C13" s="195"/>
      <c r="D13" s="195"/>
      <c r="E13" s="195"/>
      <c r="F13" s="195"/>
      <c r="G13" s="195"/>
      <c r="H13" s="195"/>
      <c r="I13" s="195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1" customFormat="1" ht="15" customHeight="1">
      <c r="A14" s="6"/>
      <c r="B14" s="193">
        <f>July!B14</f>
        <v>0</v>
      </c>
      <c r="C14" s="193"/>
      <c r="D14" s="193"/>
      <c r="E14" s="193"/>
      <c r="F14" s="193"/>
      <c r="G14" s="193"/>
      <c r="H14" s="193"/>
      <c r="I14" s="193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1" customFormat="1" ht="15" customHeight="1">
      <c r="A15" s="6"/>
      <c r="B15" s="193">
        <f>July!B15</f>
        <v>0</v>
      </c>
      <c r="C15" s="193"/>
      <c r="D15" s="193"/>
      <c r="E15" s="193"/>
      <c r="F15" s="193"/>
      <c r="G15" s="193"/>
      <c r="H15" s="193"/>
      <c r="I15" s="193"/>
      <c r="J15" s="5"/>
      <c r="K15" s="121"/>
      <c r="L15" s="122"/>
      <c r="M15" s="122"/>
      <c r="N15" s="122"/>
      <c r="O15" s="122"/>
      <c r="P15" s="109"/>
      <c r="Q15" s="112"/>
      <c r="R15" s="5"/>
    </row>
    <row r="16" spans="1:18" s="1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O16" s="179"/>
      <c r="P16" s="179"/>
      <c r="Q16" s="179"/>
      <c r="R16" s="5"/>
    </row>
    <row r="17" spans="1:19" s="1" customFormat="1" ht="12" customHeight="1">
      <c r="A17" s="6"/>
      <c r="B17" s="108" t="s">
        <v>30</v>
      </c>
      <c r="C17" s="12"/>
      <c r="D17" s="12"/>
      <c r="E17" s="12"/>
      <c r="F17" s="192">
        <f>July!F17</f>
        <v>0</v>
      </c>
      <c r="G17" s="192"/>
      <c r="H17" s="192"/>
      <c r="I17" s="192"/>
      <c r="J17" s="5"/>
      <c r="K17" s="179" t="s">
        <v>31</v>
      </c>
      <c r="L17" s="179"/>
      <c r="M17" s="179"/>
      <c r="Q17" s="1" t="s">
        <v>32</v>
      </c>
      <c r="R17" s="5"/>
    </row>
    <row r="18" spans="1:19" s="1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35">
        <f>July!G23</f>
        <v>0</v>
      </c>
      <c r="I23" s="91"/>
      <c r="K23" s="91"/>
      <c r="M23" s="35">
        <f>SUM(I23+K23)</f>
        <v>0</v>
      </c>
      <c r="O23" s="35">
        <f>SUM(July!M23+Aug!M23+Sept!M23+Oct!M23)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35">
        <f>July!G25</f>
        <v>0</v>
      </c>
      <c r="I25" s="91"/>
      <c r="K25" s="91"/>
      <c r="M25" s="35">
        <f>SUM(I25+K25)</f>
        <v>0</v>
      </c>
      <c r="O25" s="35">
        <f>SUM(July!M25+Aug!M25+Sept!M25+Oct!M25)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35">
        <f>July!G27</f>
        <v>0</v>
      </c>
      <c r="I27" s="91"/>
      <c r="K27" s="91"/>
      <c r="M27" s="35">
        <f>SUM(I27+K27)</f>
        <v>0</v>
      </c>
      <c r="O27" s="35">
        <f>SUM(July!M27+Aug!M27+Sept!M27+Oct!M27)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35">
        <f>July!G29</f>
        <v>0</v>
      </c>
      <c r="I29" s="91"/>
      <c r="K29" s="91"/>
      <c r="M29" s="35">
        <f>SUM(I29+K29)</f>
        <v>0</v>
      </c>
      <c r="O29" s="35">
        <f>SUM(July!M29+Aug!M29+Sept!M29+Oct!M29)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35">
        <f>July!G31</f>
        <v>0</v>
      </c>
      <c r="I31" s="91"/>
      <c r="K31" s="91"/>
      <c r="M31" s="35">
        <f>SUM(I31+K31)</f>
        <v>0</v>
      </c>
      <c r="O31" s="35">
        <f>SUM(July!M31+Aug!M31+Sept!M31+Oct!M31)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35">
        <f>July!G33</f>
        <v>0</v>
      </c>
      <c r="I33" s="91"/>
      <c r="K33" s="91"/>
      <c r="M33" s="35">
        <f>SUM(I33+K33)</f>
        <v>0</v>
      </c>
      <c r="O33" s="35">
        <f>SUM(July!M33+Aug!M33+Sept!M33+Oct!M33)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SUM(July!M35+Aug!M35+Sept!M35+Oct!M35)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 ht="6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  <row r="38" spans="1:18" s="14" customFormat="1">
      <c r="A38" s="70"/>
      <c r="R38" s="17"/>
    </row>
    <row r="39" spans="1:18" s="14" customFormat="1" ht="12">
      <c r="A39" s="16"/>
      <c r="I39" s="79"/>
      <c r="R39" s="17"/>
    </row>
    <row r="40" spans="1:18" s="14" customFormat="1" ht="12">
      <c r="A40" s="16"/>
      <c r="B40" s="80"/>
      <c r="R40" s="17"/>
    </row>
    <row r="41" spans="1:18" s="14" customFormat="1">
      <c r="A41" s="75"/>
      <c r="F41" s="18"/>
      <c r="G41" s="172"/>
      <c r="H41" s="172"/>
      <c r="I41" s="172"/>
      <c r="J41" s="25"/>
      <c r="K41" s="25"/>
      <c r="O41" s="172"/>
      <c r="P41" s="173"/>
      <c r="Q41" s="173"/>
      <c r="R41" s="17"/>
    </row>
    <row r="42" spans="1:18" s="14" customFormat="1" ht="12">
      <c r="A42" s="16"/>
      <c r="G42" s="71"/>
      <c r="I42" s="71"/>
      <c r="O42" s="71"/>
      <c r="Q42" s="71"/>
      <c r="R42" s="17"/>
    </row>
    <row r="43" spans="1:18" s="14" customFormat="1" ht="12">
      <c r="A43" s="16"/>
      <c r="G43" s="71"/>
      <c r="I43" s="71"/>
      <c r="Q43" s="71"/>
      <c r="R43" s="17"/>
    </row>
    <row r="44" spans="1:18" s="14" customFormat="1" ht="12">
      <c r="A44" s="16"/>
      <c r="B44" s="18"/>
      <c r="G44" s="72"/>
      <c r="I44" s="72"/>
      <c r="K44" s="73"/>
      <c r="R44" s="17"/>
    </row>
    <row r="45" spans="1:18" s="14" customFormat="1" ht="10.5" customHeight="1">
      <c r="A45" s="16"/>
      <c r="K45" s="74"/>
      <c r="R45" s="17"/>
    </row>
    <row r="46" spans="1:18" s="14" customFormat="1" ht="12">
      <c r="A46" s="16"/>
      <c r="B46" s="18"/>
      <c r="G46" s="71"/>
      <c r="I46" s="71"/>
      <c r="K46" s="74"/>
      <c r="R46" s="17"/>
    </row>
    <row r="47" spans="1:18" s="14" customFormat="1">
      <c r="A47" s="75"/>
      <c r="R47" s="17"/>
    </row>
    <row r="48" spans="1:18" s="14" customFormat="1" ht="12">
      <c r="A48" s="76"/>
      <c r="G48" s="37"/>
      <c r="I48" s="37"/>
      <c r="O48" s="37"/>
      <c r="R48" s="17"/>
    </row>
    <row r="49" spans="1:18" s="14" customFormat="1" ht="12">
      <c r="A49" s="76"/>
      <c r="G49" s="37"/>
      <c r="O49" s="37"/>
      <c r="R49" s="17"/>
    </row>
    <row r="50" spans="1:18" s="45" customFormat="1" ht="16.5" customHeight="1">
      <c r="A50" s="131" t="s">
        <v>48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202"/>
    </row>
    <row r="51" spans="1:18" s="43" customFormat="1" ht="11.25" customHeight="1">
      <c r="A51" s="150" t="s">
        <v>49</v>
      </c>
      <c r="B51" s="151"/>
      <c r="C51" s="151"/>
      <c r="D51" s="151"/>
      <c r="E51" s="152"/>
      <c r="F51" s="150" t="s">
        <v>50</v>
      </c>
      <c r="G51" s="151"/>
      <c r="H51" s="151"/>
      <c r="I51" s="151"/>
      <c r="J51" s="151"/>
      <c r="K51" s="151"/>
      <c r="L51" s="152"/>
      <c r="M51" s="150" t="s">
        <v>32</v>
      </c>
      <c r="N51" s="151"/>
      <c r="O51" s="151"/>
      <c r="P51" s="151"/>
      <c r="Q51" s="151"/>
      <c r="R51" s="152"/>
    </row>
    <row r="52" spans="1:18" s="44" customFormat="1" ht="13.5" customHeight="1">
      <c r="A52" s="169"/>
      <c r="B52" s="170"/>
      <c r="C52" s="170"/>
      <c r="D52" s="170"/>
      <c r="E52" s="171"/>
      <c r="F52" s="169"/>
      <c r="G52" s="170"/>
      <c r="H52" s="170"/>
      <c r="I52" s="170"/>
      <c r="J52" s="170"/>
      <c r="K52" s="170"/>
      <c r="L52" s="171"/>
      <c r="M52" s="169"/>
      <c r="N52" s="170"/>
      <c r="O52" s="170"/>
      <c r="P52" s="170"/>
      <c r="Q52" s="170"/>
      <c r="R52" s="171"/>
    </row>
    <row r="53" spans="1:18" s="43" customFormat="1" ht="11.25" customHeight="1">
      <c r="A53" s="150" t="s">
        <v>51</v>
      </c>
      <c r="B53" s="151"/>
      <c r="C53" s="151"/>
      <c r="D53" s="151"/>
      <c r="E53" s="152"/>
      <c r="F53" s="150" t="s">
        <v>52</v>
      </c>
      <c r="G53" s="151"/>
      <c r="H53" s="152"/>
      <c r="I53" s="150" t="s">
        <v>53</v>
      </c>
      <c r="J53" s="151"/>
      <c r="K53" s="151"/>
      <c r="L53" s="152"/>
      <c r="M53" s="150" t="s">
        <v>54</v>
      </c>
      <c r="N53" s="151"/>
      <c r="O53" s="151"/>
      <c r="P53" s="151"/>
      <c r="Q53" s="151"/>
      <c r="R53" s="152"/>
    </row>
    <row r="54" spans="1:18" s="45" customFormat="1" ht="13.5" customHeight="1">
      <c r="A54" s="184"/>
      <c r="B54" s="185"/>
      <c r="C54" s="185"/>
      <c r="D54" s="185"/>
      <c r="E54" s="186"/>
      <c r="F54" s="184"/>
      <c r="G54" s="185"/>
      <c r="H54" s="186"/>
      <c r="I54" s="184"/>
      <c r="J54" s="185"/>
      <c r="K54" s="185"/>
      <c r="L54" s="186"/>
      <c r="M54" s="162">
        <f t="shared" ref="M54" si="0">$F$17</f>
        <v>0</v>
      </c>
      <c r="N54" s="163"/>
      <c r="O54" s="164"/>
      <c r="P54" s="164"/>
      <c r="Q54" s="164"/>
      <c r="R54" s="165"/>
    </row>
    <row r="55" spans="1:18" s="43" customFormat="1" ht="11.25" customHeight="1">
      <c r="A55" s="150" t="s">
        <v>55</v>
      </c>
      <c r="B55" s="151"/>
      <c r="C55" s="151"/>
      <c r="D55" s="151"/>
      <c r="E55" s="151"/>
      <c r="F55" s="151"/>
      <c r="G55" s="151"/>
      <c r="H55" s="152"/>
      <c r="I55" s="150" t="s">
        <v>20</v>
      </c>
      <c r="J55" s="151"/>
      <c r="K55" s="151"/>
      <c r="L55" s="152"/>
      <c r="M55" s="150" t="s">
        <v>56</v>
      </c>
      <c r="N55" s="151"/>
      <c r="O55" s="151"/>
      <c r="P55" s="151"/>
      <c r="Q55" s="151"/>
      <c r="R55" s="152"/>
    </row>
    <row r="56" spans="1:18" s="46" customFormat="1" ht="13.5" customHeight="1">
      <c r="A56" s="187"/>
      <c r="B56" s="188"/>
      <c r="C56" s="188"/>
      <c r="D56" s="188"/>
      <c r="E56" s="188"/>
      <c r="F56" s="188"/>
      <c r="G56" s="188"/>
      <c r="H56" s="189"/>
      <c r="I56" s="162" t="str">
        <f>Q3</f>
        <v>K</v>
      </c>
      <c r="J56" s="190"/>
      <c r="K56" s="190"/>
      <c r="L56" s="201"/>
      <c r="M56" s="158" t="str">
        <f>I56&amp;" SFY26 LFPA GAP Pmt"</f>
        <v>K SFY26 LFPA GAP Pmt</v>
      </c>
      <c r="N56" s="159"/>
      <c r="O56" s="160"/>
      <c r="P56" s="160"/>
      <c r="Q56" s="160"/>
      <c r="R56" s="161"/>
    </row>
    <row r="57" spans="1:18" s="50" customFormat="1" ht="20.25" customHeight="1">
      <c r="A57" s="153" t="s">
        <v>57</v>
      </c>
      <c r="B57" s="154"/>
      <c r="C57" s="153" t="s">
        <v>58</v>
      </c>
      <c r="D57" s="154"/>
      <c r="E57" s="47" t="s">
        <v>59</v>
      </c>
      <c r="F57" s="47" t="s">
        <v>60</v>
      </c>
      <c r="G57" s="48" t="s">
        <v>61</v>
      </c>
      <c r="H57" s="49"/>
      <c r="I57" s="153" t="s">
        <v>62</v>
      </c>
      <c r="J57" s="154"/>
      <c r="K57" s="153" t="s">
        <v>63</v>
      </c>
      <c r="L57" s="154"/>
      <c r="M57" s="155" t="s">
        <v>64</v>
      </c>
      <c r="N57" s="156"/>
      <c r="O57" s="155" t="s">
        <v>65</v>
      </c>
      <c r="P57" s="157"/>
      <c r="Q57" s="157"/>
      <c r="R57" s="156"/>
    </row>
    <row r="58" spans="1:18" s="46" customFormat="1" ht="13.5" customHeight="1">
      <c r="A58" s="138"/>
      <c r="B58" s="139"/>
      <c r="C58" s="138" t="s">
        <v>66</v>
      </c>
      <c r="D58" s="139"/>
      <c r="E58" s="51" t="s">
        <v>67</v>
      </c>
      <c r="F58" s="51" t="s">
        <v>68</v>
      </c>
      <c r="G58" s="138" t="s">
        <v>69</v>
      </c>
      <c r="H58" s="139"/>
      <c r="I58" s="138" t="s">
        <v>70</v>
      </c>
      <c r="J58" s="139"/>
      <c r="K58" s="140"/>
      <c r="L58" s="141"/>
      <c r="M58" s="138"/>
      <c r="N58" s="139"/>
      <c r="O58" s="180" t="str">
        <f>I56&amp;" SFY26 LFPA GAP Oct."</f>
        <v>K SFY26 LFPA GAP Oct.</v>
      </c>
      <c r="P58" s="181"/>
      <c r="Q58" s="181"/>
      <c r="R58" s="81"/>
    </row>
    <row r="59" spans="1:18" s="46" customFormat="1" ht="13.5" customHeight="1">
      <c r="A59" s="138"/>
      <c r="B59" s="139"/>
      <c r="C59" s="138"/>
      <c r="D59" s="139"/>
      <c r="E59" s="51"/>
      <c r="F59" s="51"/>
      <c r="G59" s="140"/>
      <c r="H59" s="141"/>
      <c r="I59" s="140"/>
      <c r="J59" s="141"/>
      <c r="K59" s="140"/>
      <c r="L59" s="141"/>
      <c r="M59" s="138"/>
      <c r="N59" s="139"/>
      <c r="O59" s="140"/>
      <c r="P59" s="142"/>
      <c r="Q59" s="142"/>
      <c r="R59" s="141"/>
    </row>
    <row r="60" spans="1:18" s="46" customFormat="1" ht="13.5" customHeight="1">
      <c r="A60" s="187"/>
      <c r="B60" s="189"/>
      <c r="C60" s="187"/>
      <c r="D60" s="189"/>
      <c r="E60" s="52"/>
      <c r="F60" s="52"/>
      <c r="G60" s="169"/>
      <c r="H60" s="171"/>
      <c r="I60" s="169"/>
      <c r="J60" s="171"/>
      <c r="K60" s="169"/>
      <c r="L60" s="171"/>
      <c r="M60" s="187"/>
      <c r="N60" s="189"/>
      <c r="O60" s="169"/>
      <c r="P60" s="170"/>
      <c r="Q60" s="170"/>
      <c r="R60" s="171"/>
    </row>
    <row r="61" spans="1:18" s="43" customFormat="1" ht="11.25" customHeight="1">
      <c r="A61" s="150" t="s">
        <v>71</v>
      </c>
      <c r="B61" s="151"/>
      <c r="C61" s="151"/>
      <c r="D61" s="151"/>
      <c r="E61" s="151"/>
      <c r="F61" s="151"/>
      <c r="G61" s="151"/>
      <c r="H61" s="152"/>
      <c r="I61" s="150" t="s">
        <v>32</v>
      </c>
      <c r="J61" s="151"/>
      <c r="K61" s="151"/>
      <c r="L61" s="152"/>
      <c r="M61" s="150" t="s">
        <v>72</v>
      </c>
      <c r="N61" s="151"/>
      <c r="O61" s="196"/>
      <c r="P61" s="150" t="s">
        <v>73</v>
      </c>
      <c r="Q61" s="151"/>
      <c r="R61" s="152"/>
    </row>
    <row r="62" spans="1:18" s="44" customFormat="1" ht="13.5" customHeight="1">
      <c r="A62" s="169"/>
      <c r="B62" s="170"/>
      <c r="C62" s="170"/>
      <c r="D62" s="170"/>
      <c r="E62" s="170"/>
      <c r="F62" s="170"/>
      <c r="G62" s="170"/>
      <c r="H62" s="171"/>
      <c r="I62" s="169"/>
      <c r="J62" s="170"/>
      <c r="K62" s="170"/>
      <c r="L62" s="171"/>
      <c r="M62" s="169"/>
      <c r="N62" s="170"/>
      <c r="O62" s="170"/>
      <c r="P62" s="169"/>
      <c r="Q62" s="170"/>
      <c r="R62" s="171"/>
    </row>
  </sheetData>
  <sheetProtection algorithmName="SHA-512" hashValue="D3nhT2w35ejHu8ecdEkhfd1awkXUEs8BDujMeC3C6nSzSdXms1u69yNq6FktaIR6B28pYiPh6JCOTw+juG/x9A==" saltValue="MmMj5H39xHomLRyKX+0njg==" spinCount="100000" sheet="1" selectLockedCells="1"/>
  <mergeCells count="86">
    <mergeCell ref="K1:Q1"/>
    <mergeCell ref="K2:M2"/>
    <mergeCell ref="K3:M3"/>
    <mergeCell ref="O58:Q58"/>
    <mergeCell ref="M52:R52"/>
    <mergeCell ref="A19:R19"/>
    <mergeCell ref="A4:I4"/>
    <mergeCell ref="B5:I8"/>
    <mergeCell ref="A9:I9"/>
    <mergeCell ref="B12:I12"/>
    <mergeCell ref="K12:Q13"/>
    <mergeCell ref="O2:R2"/>
    <mergeCell ref="K18:M18"/>
    <mergeCell ref="O18:Q18"/>
    <mergeCell ref="K14:Q14"/>
    <mergeCell ref="K16:M16"/>
    <mergeCell ref="O16:Q16"/>
    <mergeCell ref="K17:M17"/>
    <mergeCell ref="K4:Q9"/>
    <mergeCell ref="B13:I13"/>
    <mergeCell ref="B14:I14"/>
    <mergeCell ref="B15:I15"/>
    <mergeCell ref="K15:O15"/>
    <mergeCell ref="F17:I17"/>
    <mergeCell ref="B23:E23"/>
    <mergeCell ref="B25:E25"/>
    <mergeCell ref="B27:E27"/>
    <mergeCell ref="A52:E52"/>
    <mergeCell ref="F52:L52"/>
    <mergeCell ref="B29:E29"/>
    <mergeCell ref="B31:E31"/>
    <mergeCell ref="B33:E33"/>
    <mergeCell ref="A50:R50"/>
    <mergeCell ref="A51:E51"/>
    <mergeCell ref="F51:L51"/>
    <mergeCell ref="G41:I41"/>
    <mergeCell ref="O41:Q41"/>
    <mergeCell ref="M51:R51"/>
    <mergeCell ref="A53:E53"/>
    <mergeCell ref="F53:H53"/>
    <mergeCell ref="I53:L53"/>
    <mergeCell ref="M53:R53"/>
    <mergeCell ref="A54:E54"/>
    <mergeCell ref="F54:H54"/>
    <mergeCell ref="I54:L54"/>
    <mergeCell ref="M54:R54"/>
    <mergeCell ref="A55:H55"/>
    <mergeCell ref="I55:L55"/>
    <mergeCell ref="M55:R55"/>
    <mergeCell ref="M56:R56"/>
    <mergeCell ref="A57:B57"/>
    <mergeCell ref="C57:D57"/>
    <mergeCell ref="I57:J57"/>
    <mergeCell ref="K57:L57"/>
    <mergeCell ref="M57:N57"/>
    <mergeCell ref="O57:R57"/>
    <mergeCell ref="C60:D60"/>
    <mergeCell ref="G60:H60"/>
    <mergeCell ref="I60:J60"/>
    <mergeCell ref="K60:L60"/>
    <mergeCell ref="A56:H56"/>
    <mergeCell ref="I56:L56"/>
    <mergeCell ref="M60:N60"/>
    <mergeCell ref="O60:R60"/>
    <mergeCell ref="A58:B58"/>
    <mergeCell ref="C58:D58"/>
    <mergeCell ref="G58:H58"/>
    <mergeCell ref="I58:J58"/>
    <mergeCell ref="K58:L58"/>
    <mergeCell ref="M58:N58"/>
    <mergeCell ref="A59:B59"/>
    <mergeCell ref="C59:D59"/>
    <mergeCell ref="G59:H59"/>
    <mergeCell ref="I59:J59"/>
    <mergeCell ref="K59:L59"/>
    <mergeCell ref="M59:N59"/>
    <mergeCell ref="O59:R59"/>
    <mergeCell ref="A60:B60"/>
    <mergeCell ref="A61:H61"/>
    <mergeCell ref="I61:L61"/>
    <mergeCell ref="M61:O61"/>
    <mergeCell ref="P61:R61"/>
    <mergeCell ref="A62:H62"/>
    <mergeCell ref="I62:L62"/>
    <mergeCell ref="M62:O62"/>
    <mergeCell ref="P62:R62"/>
  </mergeCells>
  <pageMargins left="0.25" right="0.25" top="0.25" bottom="0.25" header="0.25" footer="0.2"/>
  <pageSetup orientation="portrait" r:id="rId1"/>
  <headerFooter>
    <oddFooter>&amp;L&amp;7AGR-2546 E (R/7/25)                      Information collected by WSDA becomes a public record and may be disclosed unless exempted by federal or state law.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2"/>
  <sheetViews>
    <sheetView showGridLines="0" showZeros="0" zoomScale="120" zoomScaleNormal="120" workbookViewId="0">
      <selection activeCell="I23" sqref="I2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0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97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96"/>
      <c r="K3" s="117">
        <v>4950</v>
      </c>
      <c r="L3" s="117"/>
      <c r="M3" s="117"/>
      <c r="N3" s="96"/>
      <c r="O3" s="53"/>
      <c r="P3" s="55"/>
      <c r="Q3" s="56" t="str">
        <f>July!O3&amp;July!Q3</f>
        <v>K</v>
      </c>
      <c r="R3" s="67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97" t="s">
        <v>74</v>
      </c>
      <c r="L4" s="197"/>
      <c r="M4" s="197"/>
      <c r="N4" s="197"/>
      <c r="O4" s="197"/>
      <c r="P4" s="197"/>
      <c r="Q4" s="197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98"/>
      <c r="L5" s="198"/>
      <c r="M5" s="198"/>
      <c r="N5" s="198"/>
      <c r="O5" s="198"/>
      <c r="P5" s="198"/>
      <c r="Q5" s="198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98"/>
      <c r="L6" s="198"/>
      <c r="M6" s="198"/>
      <c r="N6" s="198"/>
      <c r="O6" s="198"/>
      <c r="P6" s="198"/>
      <c r="Q6" s="198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98"/>
      <c r="L7" s="198"/>
      <c r="M7" s="198"/>
      <c r="N7" s="198"/>
      <c r="O7" s="198"/>
      <c r="P7" s="198"/>
      <c r="Q7" s="198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98"/>
      <c r="L8" s="198"/>
      <c r="M8" s="198"/>
      <c r="N8" s="198"/>
      <c r="O8" s="198"/>
      <c r="P8" s="198"/>
      <c r="Q8" s="198"/>
      <c r="R8" s="68"/>
    </row>
    <row r="9" spans="1:18" s="3" customFormat="1" ht="14.25" customHeight="1">
      <c r="A9" s="199" t="s">
        <v>26</v>
      </c>
      <c r="B9" s="200"/>
      <c r="C9" s="200"/>
      <c r="D9" s="200"/>
      <c r="E9" s="200"/>
      <c r="F9" s="200"/>
      <c r="G9" s="200"/>
      <c r="H9" s="200"/>
      <c r="I9" s="200"/>
      <c r="J9" s="103"/>
      <c r="K9" s="198"/>
      <c r="L9" s="198"/>
      <c r="M9" s="198"/>
      <c r="N9" s="198"/>
      <c r="O9" s="198"/>
      <c r="P9" s="198"/>
      <c r="Q9" s="198"/>
      <c r="R9" s="7"/>
    </row>
    <row r="10" spans="1:18" s="1" customFormat="1" ht="13.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1" customFormat="1" ht="13.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1" customFormat="1" ht="15" customHeight="1">
      <c r="A12" s="6"/>
      <c r="B12" s="193">
        <f>July!B12</f>
        <v>0</v>
      </c>
      <c r="C12" s="193"/>
      <c r="D12" s="193"/>
      <c r="E12" s="193"/>
      <c r="F12" s="193"/>
      <c r="G12" s="193"/>
      <c r="H12" s="193"/>
      <c r="I12" s="193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1" customFormat="1" ht="15" customHeight="1">
      <c r="A13" s="6"/>
      <c r="B13" s="194">
        <f>July!B13</f>
        <v>0</v>
      </c>
      <c r="C13" s="195"/>
      <c r="D13" s="195"/>
      <c r="E13" s="195"/>
      <c r="F13" s="195"/>
      <c r="G13" s="195"/>
      <c r="H13" s="195"/>
      <c r="I13" s="195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1" customFormat="1" ht="15" customHeight="1">
      <c r="A14" s="6"/>
      <c r="B14" s="193">
        <f>July!B14</f>
        <v>0</v>
      </c>
      <c r="C14" s="193"/>
      <c r="D14" s="193"/>
      <c r="E14" s="193"/>
      <c r="F14" s="193"/>
      <c r="G14" s="193"/>
      <c r="H14" s="193"/>
      <c r="I14" s="193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1" customFormat="1" ht="15" customHeight="1">
      <c r="A15" s="6"/>
      <c r="B15" s="193">
        <f>July!B15</f>
        <v>0</v>
      </c>
      <c r="C15" s="193"/>
      <c r="D15" s="193"/>
      <c r="E15" s="193"/>
      <c r="F15" s="193"/>
      <c r="G15" s="193"/>
      <c r="H15" s="193"/>
      <c r="I15" s="193"/>
      <c r="J15" s="5"/>
      <c r="K15" s="121"/>
      <c r="L15" s="122"/>
      <c r="M15" s="122"/>
      <c r="N15" s="122"/>
      <c r="O15" s="122"/>
      <c r="P15" s="109"/>
      <c r="Q15" s="112"/>
      <c r="R15" s="5"/>
    </row>
    <row r="16" spans="1:18" s="1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O16" s="179"/>
      <c r="P16" s="179"/>
      <c r="Q16" s="179"/>
      <c r="R16" s="5"/>
    </row>
    <row r="17" spans="1:19" s="1" customFormat="1" ht="12" customHeight="1">
      <c r="A17" s="6"/>
      <c r="B17" s="108" t="s">
        <v>30</v>
      </c>
      <c r="C17" s="12"/>
      <c r="D17" s="12"/>
      <c r="E17" s="12"/>
      <c r="F17" s="192">
        <f>July!F17</f>
        <v>0</v>
      </c>
      <c r="G17" s="192"/>
      <c r="H17" s="192"/>
      <c r="I17" s="192"/>
      <c r="J17" s="5"/>
      <c r="K17" s="179" t="s">
        <v>31</v>
      </c>
      <c r="L17" s="179"/>
      <c r="M17" s="179"/>
      <c r="Q17" s="1" t="s">
        <v>32</v>
      </c>
      <c r="R17" s="5"/>
    </row>
    <row r="18" spans="1:19" s="1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35">
        <f>July!G23</f>
        <v>0</v>
      </c>
      <c r="I23" s="91"/>
      <c r="K23" s="91"/>
      <c r="M23" s="35">
        <f>SUM(I23+K23)</f>
        <v>0</v>
      </c>
      <c r="O23" s="35">
        <f>SUM(July!M23+Aug!M23+Sept!M23+Oct!M23+Nov!M23)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35">
        <f>July!G25</f>
        <v>0</v>
      </c>
      <c r="I25" s="91"/>
      <c r="K25" s="91"/>
      <c r="M25" s="35">
        <f>SUM(I25+K25)</f>
        <v>0</v>
      </c>
      <c r="O25" s="35">
        <f>SUM(July!M25+Aug!M25+Sept!M25+Oct!M25+Nov!M25)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35">
        <f>July!G27</f>
        <v>0</v>
      </c>
      <c r="I27" s="91"/>
      <c r="K27" s="91"/>
      <c r="M27" s="35">
        <f>SUM(I27+K27)</f>
        <v>0</v>
      </c>
      <c r="O27" s="35">
        <f>SUM(July!M27+Aug!M27+Sept!M27+Oct!M27+Nov!M27)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35">
        <f>July!G29</f>
        <v>0</v>
      </c>
      <c r="I29" s="91"/>
      <c r="K29" s="91"/>
      <c r="M29" s="35">
        <f>SUM(I29+K29)</f>
        <v>0</v>
      </c>
      <c r="O29" s="35">
        <f>SUM(July!M29+Aug!M29+Sept!M29+Oct!M29+Nov!M29)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35">
        <f>July!G31</f>
        <v>0</v>
      </c>
      <c r="I31" s="91"/>
      <c r="K31" s="91"/>
      <c r="M31" s="35">
        <f>SUM(I31+K31)</f>
        <v>0</v>
      </c>
      <c r="O31" s="35">
        <f>SUM(July!M31+Aug!M31+Sept!M31+Oct!M31+Nov!M31)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35">
        <f>July!G33</f>
        <v>0</v>
      </c>
      <c r="I33" s="91"/>
      <c r="K33" s="91"/>
      <c r="M33" s="35">
        <f>SUM(I33+K33)</f>
        <v>0</v>
      </c>
      <c r="O33" s="35">
        <f>SUM(July!M33+Aug!M33+Sept!M33+Oct!M33+Nov!M33)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SUM(July!M35+Aug!M35+Sept!M35+Oct!M35+Nov!M35)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 ht="6" customHeight="1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</row>
    <row r="38" spans="1:18" s="14" customFormat="1">
      <c r="A38" s="70"/>
      <c r="R38" s="17"/>
    </row>
    <row r="39" spans="1:18" s="14" customFormat="1" ht="12">
      <c r="A39" s="16"/>
      <c r="I39" s="79"/>
      <c r="R39" s="17"/>
    </row>
    <row r="40" spans="1:18" s="14" customFormat="1" ht="12">
      <c r="A40" s="16"/>
      <c r="B40" s="80"/>
      <c r="R40" s="17"/>
    </row>
    <row r="41" spans="1:18" s="14" customFormat="1">
      <c r="A41" s="75"/>
      <c r="F41" s="18"/>
      <c r="G41" s="172"/>
      <c r="H41" s="172"/>
      <c r="I41" s="172"/>
      <c r="J41" s="25"/>
      <c r="K41" s="25"/>
      <c r="O41" s="172"/>
      <c r="P41" s="173"/>
      <c r="Q41" s="173"/>
      <c r="R41" s="17"/>
    </row>
    <row r="42" spans="1:18" s="14" customFormat="1" ht="12">
      <c r="A42" s="16"/>
      <c r="G42" s="71"/>
      <c r="I42" s="71"/>
      <c r="O42" s="71"/>
      <c r="Q42" s="71"/>
      <c r="R42" s="17"/>
    </row>
    <row r="43" spans="1:18" s="14" customFormat="1" ht="12">
      <c r="A43" s="16"/>
      <c r="G43" s="71"/>
      <c r="I43" s="71"/>
      <c r="Q43" s="71"/>
      <c r="R43" s="17"/>
    </row>
    <row r="44" spans="1:18" s="14" customFormat="1" ht="12">
      <c r="A44" s="16"/>
      <c r="B44" s="18"/>
      <c r="G44" s="72"/>
      <c r="I44" s="72"/>
      <c r="K44" s="73"/>
      <c r="R44" s="17"/>
    </row>
    <row r="45" spans="1:18" s="14" customFormat="1" ht="10.5" customHeight="1">
      <c r="A45" s="16"/>
      <c r="K45" s="74"/>
      <c r="R45" s="17"/>
    </row>
    <row r="46" spans="1:18" s="14" customFormat="1" ht="12">
      <c r="A46" s="16"/>
      <c r="B46" s="18"/>
      <c r="G46" s="71"/>
      <c r="I46" s="71"/>
      <c r="K46" s="74"/>
      <c r="R46" s="17"/>
    </row>
    <row r="47" spans="1:18" s="14" customFormat="1">
      <c r="A47" s="75"/>
      <c r="R47" s="17"/>
    </row>
    <row r="48" spans="1:18" s="14" customFormat="1" ht="12">
      <c r="A48" s="76"/>
      <c r="G48" s="37"/>
      <c r="I48" s="37"/>
      <c r="O48" s="37"/>
      <c r="R48" s="17"/>
    </row>
    <row r="49" spans="1:18" s="14" customFormat="1" ht="12">
      <c r="A49" s="76"/>
      <c r="G49" s="37"/>
      <c r="O49" s="37"/>
      <c r="R49" s="17"/>
    </row>
    <row r="50" spans="1:18" s="45" customFormat="1" ht="16.5" customHeight="1">
      <c r="A50" s="131" t="s">
        <v>48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202"/>
    </row>
    <row r="51" spans="1:18" s="43" customFormat="1" ht="11.25" customHeight="1">
      <c r="A51" s="150" t="s">
        <v>49</v>
      </c>
      <c r="B51" s="151"/>
      <c r="C51" s="151"/>
      <c r="D51" s="151"/>
      <c r="E51" s="152"/>
      <c r="F51" s="150" t="s">
        <v>50</v>
      </c>
      <c r="G51" s="151"/>
      <c r="H51" s="151"/>
      <c r="I51" s="151"/>
      <c r="J51" s="151"/>
      <c r="K51" s="151"/>
      <c r="L51" s="152"/>
      <c r="M51" s="150" t="s">
        <v>32</v>
      </c>
      <c r="N51" s="151"/>
      <c r="O51" s="151"/>
      <c r="P51" s="151"/>
      <c r="Q51" s="151"/>
      <c r="R51" s="152"/>
    </row>
    <row r="52" spans="1:18" s="44" customFormat="1" ht="13.5" customHeight="1">
      <c r="A52" s="169"/>
      <c r="B52" s="170"/>
      <c r="C52" s="170"/>
      <c r="D52" s="170"/>
      <c r="E52" s="171"/>
      <c r="F52" s="169"/>
      <c r="G52" s="170"/>
      <c r="H52" s="170"/>
      <c r="I52" s="170"/>
      <c r="J52" s="170"/>
      <c r="K52" s="170"/>
      <c r="L52" s="171"/>
      <c r="M52" s="169"/>
      <c r="N52" s="170"/>
      <c r="O52" s="170"/>
      <c r="P52" s="170"/>
      <c r="Q52" s="170"/>
      <c r="R52" s="171"/>
    </row>
    <row r="53" spans="1:18" s="43" customFormat="1" ht="11.25" customHeight="1">
      <c r="A53" s="150" t="s">
        <v>51</v>
      </c>
      <c r="B53" s="151"/>
      <c r="C53" s="151"/>
      <c r="D53" s="151"/>
      <c r="E53" s="152"/>
      <c r="F53" s="150" t="s">
        <v>52</v>
      </c>
      <c r="G53" s="151"/>
      <c r="H53" s="152"/>
      <c r="I53" s="150" t="s">
        <v>53</v>
      </c>
      <c r="J53" s="151"/>
      <c r="K53" s="151"/>
      <c r="L53" s="152"/>
      <c r="M53" s="150" t="s">
        <v>54</v>
      </c>
      <c r="N53" s="151"/>
      <c r="O53" s="151"/>
      <c r="P53" s="151"/>
      <c r="Q53" s="151"/>
      <c r="R53" s="152"/>
    </row>
    <row r="54" spans="1:18" s="45" customFormat="1" ht="13.5" customHeight="1">
      <c r="A54" s="184"/>
      <c r="B54" s="185"/>
      <c r="C54" s="185"/>
      <c r="D54" s="185"/>
      <c r="E54" s="186"/>
      <c r="F54" s="184"/>
      <c r="G54" s="185"/>
      <c r="H54" s="186"/>
      <c r="I54" s="184"/>
      <c r="J54" s="185"/>
      <c r="K54" s="185"/>
      <c r="L54" s="186"/>
      <c r="M54" s="162">
        <f t="shared" ref="M54" si="0">$F$17</f>
        <v>0</v>
      </c>
      <c r="N54" s="163"/>
      <c r="O54" s="164"/>
      <c r="P54" s="164"/>
      <c r="Q54" s="164"/>
      <c r="R54" s="165"/>
    </row>
    <row r="55" spans="1:18" s="43" customFormat="1" ht="11.25" customHeight="1">
      <c r="A55" s="150" t="s">
        <v>55</v>
      </c>
      <c r="B55" s="151"/>
      <c r="C55" s="151"/>
      <c r="D55" s="151"/>
      <c r="E55" s="151"/>
      <c r="F55" s="151"/>
      <c r="G55" s="151"/>
      <c r="H55" s="152"/>
      <c r="I55" s="150" t="s">
        <v>20</v>
      </c>
      <c r="J55" s="151"/>
      <c r="K55" s="151"/>
      <c r="L55" s="152"/>
      <c r="M55" s="150" t="s">
        <v>56</v>
      </c>
      <c r="N55" s="151"/>
      <c r="O55" s="151"/>
      <c r="P55" s="151"/>
      <c r="Q55" s="151"/>
      <c r="R55" s="152"/>
    </row>
    <row r="56" spans="1:18" s="46" customFormat="1" ht="13.5" customHeight="1">
      <c r="A56" s="187"/>
      <c r="B56" s="188"/>
      <c r="C56" s="188"/>
      <c r="D56" s="188"/>
      <c r="E56" s="188"/>
      <c r="F56" s="188"/>
      <c r="G56" s="188"/>
      <c r="H56" s="189"/>
      <c r="I56" s="162" t="str">
        <f>Q3</f>
        <v>K</v>
      </c>
      <c r="J56" s="190"/>
      <c r="K56" s="190"/>
      <c r="L56" s="201"/>
      <c r="M56" s="158" t="str">
        <f>I56&amp;" SFY26 LFPA GAP Pmt"</f>
        <v>K SFY26 LFPA GAP Pmt</v>
      </c>
      <c r="N56" s="159"/>
      <c r="O56" s="160"/>
      <c r="P56" s="160"/>
      <c r="Q56" s="160"/>
      <c r="R56" s="161"/>
    </row>
    <row r="57" spans="1:18" s="50" customFormat="1" ht="20.25" customHeight="1">
      <c r="A57" s="153" t="s">
        <v>57</v>
      </c>
      <c r="B57" s="154"/>
      <c r="C57" s="153" t="s">
        <v>58</v>
      </c>
      <c r="D57" s="154"/>
      <c r="E57" s="47" t="s">
        <v>59</v>
      </c>
      <c r="F57" s="47" t="s">
        <v>60</v>
      </c>
      <c r="G57" s="48" t="s">
        <v>61</v>
      </c>
      <c r="H57" s="49"/>
      <c r="I57" s="153" t="s">
        <v>62</v>
      </c>
      <c r="J57" s="154"/>
      <c r="K57" s="153" t="s">
        <v>63</v>
      </c>
      <c r="L57" s="154"/>
      <c r="M57" s="155" t="s">
        <v>64</v>
      </c>
      <c r="N57" s="156"/>
      <c r="O57" s="155" t="s">
        <v>65</v>
      </c>
      <c r="P57" s="157"/>
      <c r="Q57" s="157"/>
      <c r="R57" s="156"/>
    </row>
    <row r="58" spans="1:18" s="46" customFormat="1" ht="13.5" customHeight="1">
      <c r="A58" s="138"/>
      <c r="B58" s="139"/>
      <c r="C58" s="138" t="s">
        <v>66</v>
      </c>
      <c r="D58" s="139"/>
      <c r="E58" s="51" t="s">
        <v>67</v>
      </c>
      <c r="F58" s="51" t="s">
        <v>68</v>
      </c>
      <c r="G58" s="138" t="s">
        <v>69</v>
      </c>
      <c r="H58" s="139"/>
      <c r="I58" s="138" t="s">
        <v>70</v>
      </c>
      <c r="J58" s="139"/>
      <c r="K58" s="140"/>
      <c r="L58" s="141"/>
      <c r="M58" s="138"/>
      <c r="N58" s="139"/>
      <c r="O58" s="180" t="str">
        <f>I56&amp;" SFY26 LFPA GAP Nov."</f>
        <v>K SFY26 LFPA GAP Nov.</v>
      </c>
      <c r="P58" s="181"/>
      <c r="Q58" s="181"/>
      <c r="R58" s="81"/>
    </row>
    <row r="59" spans="1:18" s="46" customFormat="1" ht="13.5" customHeight="1">
      <c r="A59" s="138"/>
      <c r="B59" s="139"/>
      <c r="C59" s="138"/>
      <c r="D59" s="139"/>
      <c r="E59" s="51"/>
      <c r="F59" s="51"/>
      <c r="G59" s="140"/>
      <c r="H59" s="141"/>
      <c r="I59" s="140"/>
      <c r="J59" s="141"/>
      <c r="K59" s="140"/>
      <c r="L59" s="141"/>
      <c r="M59" s="138"/>
      <c r="N59" s="139"/>
      <c r="O59" s="140"/>
      <c r="P59" s="142"/>
      <c r="Q59" s="142"/>
      <c r="R59" s="141"/>
    </row>
    <row r="60" spans="1:18" s="46" customFormat="1" ht="13.5" customHeight="1">
      <c r="A60" s="187"/>
      <c r="B60" s="189"/>
      <c r="C60" s="187"/>
      <c r="D60" s="189"/>
      <c r="E60" s="52"/>
      <c r="F60" s="52"/>
      <c r="G60" s="169"/>
      <c r="H60" s="171"/>
      <c r="I60" s="169"/>
      <c r="J60" s="171"/>
      <c r="K60" s="169"/>
      <c r="L60" s="171"/>
      <c r="M60" s="187"/>
      <c r="N60" s="189"/>
      <c r="O60" s="169"/>
      <c r="P60" s="170"/>
      <c r="Q60" s="170"/>
      <c r="R60" s="171"/>
    </row>
    <row r="61" spans="1:18" s="43" customFormat="1" ht="11.25" customHeight="1">
      <c r="A61" s="150" t="s">
        <v>71</v>
      </c>
      <c r="B61" s="151"/>
      <c r="C61" s="151"/>
      <c r="D61" s="151"/>
      <c r="E61" s="151"/>
      <c r="F61" s="151"/>
      <c r="G61" s="151"/>
      <c r="H61" s="152"/>
      <c r="I61" s="150" t="s">
        <v>32</v>
      </c>
      <c r="J61" s="151"/>
      <c r="K61" s="151"/>
      <c r="L61" s="152"/>
      <c r="M61" s="150" t="s">
        <v>72</v>
      </c>
      <c r="N61" s="151"/>
      <c r="O61" s="196"/>
      <c r="P61" s="150" t="s">
        <v>73</v>
      </c>
      <c r="Q61" s="151"/>
      <c r="R61" s="152"/>
    </row>
    <row r="62" spans="1:18" s="44" customFormat="1" ht="13.5" customHeight="1">
      <c r="A62" s="169"/>
      <c r="B62" s="170"/>
      <c r="C62" s="170"/>
      <c r="D62" s="170"/>
      <c r="E62" s="170"/>
      <c r="F62" s="170"/>
      <c r="G62" s="170"/>
      <c r="H62" s="171"/>
      <c r="I62" s="169"/>
      <c r="J62" s="170"/>
      <c r="K62" s="170"/>
      <c r="L62" s="171"/>
      <c r="M62" s="169"/>
      <c r="N62" s="170"/>
      <c r="O62" s="170"/>
      <c r="P62" s="169"/>
      <c r="Q62" s="170"/>
      <c r="R62" s="171"/>
    </row>
  </sheetData>
  <sheetProtection algorithmName="SHA-512" hashValue="y4zRf+YAsnhhw61eVP58+y3aV3Vz3Gars+qyBlo2+4rcRcsZf7TFnfZxZeo+77UQ+5ALEIvI5eHDmLup/Wom+Q==" saltValue="KyobIymcs06gzD4VCJphlg==" spinCount="100000" sheet="1" selectLockedCells="1"/>
  <mergeCells count="86">
    <mergeCell ref="B27:E27"/>
    <mergeCell ref="F17:I17"/>
    <mergeCell ref="K18:M18"/>
    <mergeCell ref="O18:Q18"/>
    <mergeCell ref="B23:E23"/>
    <mergeCell ref="B25:E25"/>
    <mergeCell ref="K1:Q1"/>
    <mergeCell ref="K2:M2"/>
    <mergeCell ref="K3:M3"/>
    <mergeCell ref="K14:Q14"/>
    <mergeCell ref="B15:I15"/>
    <mergeCell ref="K15:O15"/>
    <mergeCell ref="A19:R19"/>
    <mergeCell ref="A4:I4"/>
    <mergeCell ref="B5:I8"/>
    <mergeCell ref="A9:I9"/>
    <mergeCell ref="B12:I12"/>
    <mergeCell ref="K12:Q13"/>
    <mergeCell ref="B13:I13"/>
    <mergeCell ref="B14:I14"/>
    <mergeCell ref="O2:R2"/>
    <mergeCell ref="K16:M16"/>
    <mergeCell ref="O16:Q16"/>
    <mergeCell ref="K17:M17"/>
    <mergeCell ref="K4:Q9"/>
    <mergeCell ref="A52:E52"/>
    <mergeCell ref="F52:L52"/>
    <mergeCell ref="O58:Q58"/>
    <mergeCell ref="G41:I41"/>
    <mergeCell ref="O41:Q41"/>
    <mergeCell ref="B29:E29"/>
    <mergeCell ref="B31:E31"/>
    <mergeCell ref="B33:E33"/>
    <mergeCell ref="A54:E54"/>
    <mergeCell ref="F54:H54"/>
    <mergeCell ref="A50:R50"/>
    <mergeCell ref="A51:E51"/>
    <mergeCell ref="F51:L51"/>
    <mergeCell ref="M51:R51"/>
    <mergeCell ref="I54:L54"/>
    <mergeCell ref="M54:R54"/>
    <mergeCell ref="M52:R52"/>
    <mergeCell ref="A53:E53"/>
    <mergeCell ref="F53:H53"/>
    <mergeCell ref="I53:L53"/>
    <mergeCell ref="M53:R53"/>
    <mergeCell ref="A55:H55"/>
    <mergeCell ref="I55:L55"/>
    <mergeCell ref="M55:R55"/>
    <mergeCell ref="A56:H56"/>
    <mergeCell ref="I56:L56"/>
    <mergeCell ref="M56:R56"/>
    <mergeCell ref="A57:B57"/>
    <mergeCell ref="C57:D57"/>
    <mergeCell ref="I57:J57"/>
    <mergeCell ref="K57:L57"/>
    <mergeCell ref="M57:N57"/>
    <mergeCell ref="O57:R57"/>
    <mergeCell ref="O59:R59"/>
    <mergeCell ref="A60:B60"/>
    <mergeCell ref="C60:D60"/>
    <mergeCell ref="G60:H60"/>
    <mergeCell ref="I60:J60"/>
    <mergeCell ref="K60:L60"/>
    <mergeCell ref="M58:N58"/>
    <mergeCell ref="A59:B59"/>
    <mergeCell ref="C59:D59"/>
    <mergeCell ref="G59:H59"/>
    <mergeCell ref="I59:J59"/>
    <mergeCell ref="A58:B58"/>
    <mergeCell ref="C58:D58"/>
    <mergeCell ref="G58:H58"/>
    <mergeCell ref="I58:J58"/>
    <mergeCell ref="P62:R62"/>
    <mergeCell ref="M60:N60"/>
    <mergeCell ref="O60:R60"/>
    <mergeCell ref="A61:H61"/>
    <mergeCell ref="I61:L61"/>
    <mergeCell ref="M61:O61"/>
    <mergeCell ref="P61:R61"/>
    <mergeCell ref="K58:L58"/>
    <mergeCell ref="K59:L59"/>
    <mergeCell ref="M59:N59"/>
    <mergeCell ref="A62:H62"/>
    <mergeCell ref="I62:L62"/>
    <mergeCell ref="M62:O62"/>
  </mergeCells>
  <pageMargins left="0.25" right="0.25" top="0.25" bottom="0.25" header="0.25" footer="0.2"/>
  <pageSetup orientation="portrait" r:id="rId1"/>
  <headerFooter>
    <oddFooter>&amp;L&amp;7AGR-2546 E (R/7/25)                    Information collected by WSDA becomes a public record and may be disclosed unless exempted by federal or state law.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"/>
  <sheetViews>
    <sheetView showGridLines="0" showZeros="0" zoomScale="120" zoomScaleNormal="120" workbookViewId="0">
      <selection activeCell="I23" sqref="I23"/>
    </sheetView>
  </sheetViews>
  <sheetFormatPr defaultColWidth="9.140625" defaultRowHeight="13.9"/>
  <cols>
    <col min="1" max="1" width="1.7109375" style="2" customWidth="1"/>
    <col min="2" max="2" width="4.7109375" style="2" customWidth="1"/>
    <col min="3" max="4" width="3.28515625" style="2" customWidth="1"/>
    <col min="5" max="5" width="6.7109375" style="2" customWidth="1"/>
    <col min="6" max="6" width="5" style="2" customWidth="1"/>
    <col min="7" max="7" width="12.28515625" style="2" customWidth="1"/>
    <col min="8" max="8" width="0.5703125" style="2" customWidth="1"/>
    <col min="9" max="9" width="12.28515625" style="2" customWidth="1"/>
    <col min="10" max="10" width="0.5703125" style="2" customWidth="1"/>
    <col min="11" max="11" width="12.28515625" style="2" customWidth="1"/>
    <col min="12" max="12" width="0.5703125" style="2" customWidth="1"/>
    <col min="13" max="13" width="12.28515625" style="2" customWidth="1"/>
    <col min="14" max="14" width="0.5703125" style="2" customWidth="1"/>
    <col min="15" max="15" width="12.28515625" style="2" customWidth="1"/>
    <col min="16" max="16" width="0.5703125" style="2" customWidth="1"/>
    <col min="17" max="17" width="12.140625" style="2" customWidth="1"/>
    <col min="18" max="18" width="0.5703125" style="2" customWidth="1"/>
    <col min="19" max="16384" width="9.140625" style="2"/>
  </cols>
  <sheetData>
    <row r="1" spans="1:18" s="60" customFormat="1" ht="15" customHeight="1">
      <c r="A1" s="57"/>
      <c r="B1" s="58"/>
      <c r="C1" s="59"/>
      <c r="D1" s="58" t="s">
        <v>16</v>
      </c>
      <c r="E1" s="58"/>
      <c r="F1" s="58"/>
      <c r="G1" s="58"/>
      <c r="H1" s="58"/>
      <c r="I1" s="58"/>
      <c r="J1" s="100"/>
      <c r="K1" s="115" t="s">
        <v>17</v>
      </c>
      <c r="L1" s="115"/>
      <c r="M1" s="115"/>
      <c r="N1" s="115"/>
      <c r="O1" s="115"/>
      <c r="P1" s="115"/>
      <c r="Q1" s="115"/>
      <c r="R1" s="94"/>
    </row>
    <row r="2" spans="1:18" s="60" customFormat="1" ht="13.15">
      <c r="A2" s="61"/>
      <c r="B2" s="62"/>
      <c r="D2" s="63" t="s">
        <v>18</v>
      </c>
      <c r="E2" s="62"/>
      <c r="F2" s="62"/>
      <c r="G2" s="62"/>
      <c r="H2" s="62"/>
      <c r="I2" s="62"/>
      <c r="J2" s="97"/>
      <c r="K2" s="116" t="s">
        <v>19</v>
      </c>
      <c r="L2" s="116"/>
      <c r="M2" s="116"/>
      <c r="N2" s="95"/>
      <c r="O2" s="127" t="s">
        <v>20</v>
      </c>
      <c r="P2" s="116"/>
      <c r="Q2" s="116"/>
      <c r="R2" s="128"/>
    </row>
    <row r="3" spans="1:18" s="60" customFormat="1" ht="16.5" customHeight="1">
      <c r="A3" s="86"/>
      <c r="B3" s="113"/>
      <c r="C3" s="55"/>
      <c r="D3" s="64" t="s">
        <v>21</v>
      </c>
      <c r="E3" s="113"/>
      <c r="F3" s="65"/>
      <c r="G3" s="55"/>
      <c r="H3" s="66"/>
      <c r="I3" s="113"/>
      <c r="J3" s="96"/>
      <c r="K3" s="117">
        <v>4950</v>
      </c>
      <c r="L3" s="117"/>
      <c r="M3" s="117"/>
      <c r="N3" s="96"/>
      <c r="O3" s="53"/>
      <c r="P3" s="55"/>
      <c r="Q3" s="56" t="str">
        <f>July!O3&amp;July!Q3</f>
        <v>K</v>
      </c>
      <c r="R3" s="67"/>
    </row>
    <row r="4" spans="1:18" s="60" customFormat="1" ht="14.25" customHeight="1">
      <c r="A4" s="131" t="s">
        <v>23</v>
      </c>
      <c r="B4" s="115"/>
      <c r="C4" s="115"/>
      <c r="D4" s="115"/>
      <c r="E4" s="115"/>
      <c r="F4" s="115"/>
      <c r="G4" s="115"/>
      <c r="H4" s="115"/>
      <c r="I4" s="115"/>
      <c r="J4" s="101"/>
      <c r="K4" s="197" t="s">
        <v>74</v>
      </c>
      <c r="L4" s="197"/>
      <c r="M4" s="197"/>
      <c r="N4" s="197"/>
      <c r="O4" s="197"/>
      <c r="P4" s="197"/>
      <c r="Q4" s="197"/>
      <c r="R4" s="68"/>
    </row>
    <row r="5" spans="1:18" s="60" customFormat="1" ht="13.5" customHeight="1">
      <c r="A5" s="57"/>
      <c r="B5" s="132" t="s">
        <v>25</v>
      </c>
      <c r="C5" s="133"/>
      <c r="D5" s="133"/>
      <c r="E5" s="133"/>
      <c r="F5" s="133"/>
      <c r="G5" s="133"/>
      <c r="H5" s="133"/>
      <c r="I5" s="133"/>
      <c r="J5" s="98"/>
      <c r="K5" s="198"/>
      <c r="L5" s="198"/>
      <c r="M5" s="198"/>
      <c r="N5" s="198"/>
      <c r="O5" s="198"/>
      <c r="P5" s="198"/>
      <c r="Q5" s="198"/>
      <c r="R5" s="68"/>
    </row>
    <row r="6" spans="1:18" s="60" customFormat="1" ht="13.5" customHeight="1">
      <c r="A6" s="61"/>
      <c r="B6" s="134"/>
      <c r="C6" s="134"/>
      <c r="D6" s="134"/>
      <c r="E6" s="134"/>
      <c r="F6" s="134"/>
      <c r="G6" s="134"/>
      <c r="H6" s="134"/>
      <c r="I6" s="134"/>
      <c r="J6" s="98"/>
      <c r="K6" s="198"/>
      <c r="L6" s="198"/>
      <c r="M6" s="198"/>
      <c r="N6" s="198"/>
      <c r="O6" s="198"/>
      <c r="P6" s="198"/>
      <c r="Q6" s="198"/>
      <c r="R6" s="68"/>
    </row>
    <row r="7" spans="1:18" s="60" customFormat="1" ht="13.5" customHeight="1">
      <c r="A7" s="61"/>
      <c r="B7" s="134"/>
      <c r="C7" s="134"/>
      <c r="D7" s="134"/>
      <c r="E7" s="134"/>
      <c r="F7" s="134"/>
      <c r="G7" s="134"/>
      <c r="H7" s="134"/>
      <c r="I7" s="134"/>
      <c r="J7" s="98"/>
      <c r="K7" s="198"/>
      <c r="L7" s="198"/>
      <c r="M7" s="198"/>
      <c r="N7" s="198"/>
      <c r="O7" s="198"/>
      <c r="P7" s="198"/>
      <c r="Q7" s="198"/>
      <c r="R7" s="68"/>
    </row>
    <row r="8" spans="1:18" s="60" customFormat="1" ht="13.5" customHeight="1">
      <c r="A8" s="69"/>
      <c r="B8" s="135"/>
      <c r="C8" s="135"/>
      <c r="D8" s="135"/>
      <c r="E8" s="135"/>
      <c r="F8" s="135"/>
      <c r="G8" s="135"/>
      <c r="H8" s="135"/>
      <c r="I8" s="135"/>
      <c r="J8" s="102"/>
      <c r="K8" s="198"/>
      <c r="L8" s="198"/>
      <c r="M8" s="198"/>
      <c r="N8" s="198"/>
      <c r="O8" s="198"/>
      <c r="P8" s="198"/>
      <c r="Q8" s="198"/>
      <c r="R8" s="68"/>
    </row>
    <row r="9" spans="1:18" s="3" customFormat="1" ht="14.25" customHeight="1">
      <c r="A9" s="199" t="s">
        <v>26</v>
      </c>
      <c r="B9" s="200"/>
      <c r="C9" s="200"/>
      <c r="D9" s="200"/>
      <c r="E9" s="200"/>
      <c r="F9" s="200"/>
      <c r="G9" s="200"/>
      <c r="H9" s="200"/>
      <c r="I9" s="200"/>
      <c r="J9" s="103"/>
      <c r="K9" s="198"/>
      <c r="L9" s="198"/>
      <c r="M9" s="198"/>
      <c r="N9" s="198"/>
      <c r="O9" s="198"/>
      <c r="P9" s="198"/>
      <c r="Q9" s="198"/>
      <c r="R9" s="7"/>
    </row>
    <row r="10" spans="1:18" s="1" customFormat="1" ht="13.5" customHeight="1">
      <c r="A10" s="8"/>
      <c r="B10" s="82" t="s">
        <v>27</v>
      </c>
      <c r="C10" s="9"/>
      <c r="D10" s="9"/>
      <c r="E10" s="9"/>
      <c r="F10" s="9"/>
      <c r="G10" s="9"/>
      <c r="H10" s="9"/>
      <c r="I10" s="9"/>
      <c r="J10" s="5"/>
      <c r="K10" s="110"/>
      <c r="L10" s="110"/>
      <c r="M10" s="110"/>
      <c r="N10" s="110"/>
      <c r="O10" s="110"/>
      <c r="P10" s="110"/>
      <c r="Q10" s="110"/>
      <c r="R10" s="7"/>
    </row>
    <row r="11" spans="1:18" s="1" customFormat="1" ht="13.5" customHeight="1">
      <c r="A11" s="6"/>
      <c r="B11" s="104" t="s">
        <v>28</v>
      </c>
      <c r="C11" s="111"/>
      <c r="D11" s="111"/>
      <c r="E11" s="111"/>
      <c r="F11" s="111"/>
      <c r="G11" s="111"/>
      <c r="H11" s="111"/>
      <c r="I11" s="111"/>
      <c r="J11" s="5"/>
      <c r="K11" s="110"/>
      <c r="L11" s="110"/>
      <c r="M11" s="110"/>
      <c r="N11" s="110"/>
      <c r="O11" s="110"/>
      <c r="P11" s="110"/>
      <c r="Q11" s="110"/>
      <c r="R11" s="7"/>
    </row>
    <row r="12" spans="1:18" s="1" customFormat="1" ht="15" customHeight="1">
      <c r="A12" s="6"/>
      <c r="B12" s="193">
        <f>July!B12</f>
        <v>0</v>
      </c>
      <c r="C12" s="193"/>
      <c r="D12" s="193"/>
      <c r="E12" s="193"/>
      <c r="F12" s="193"/>
      <c r="G12" s="193"/>
      <c r="H12" s="193"/>
      <c r="I12" s="193"/>
      <c r="J12" s="5"/>
      <c r="K12" s="123"/>
      <c r="L12" s="124"/>
      <c r="M12" s="124"/>
      <c r="N12" s="124"/>
      <c r="O12" s="124"/>
      <c r="P12" s="124"/>
      <c r="Q12" s="124"/>
      <c r="R12" s="5"/>
    </row>
    <row r="13" spans="1:18" s="1" customFormat="1" ht="15" customHeight="1">
      <c r="A13" s="6"/>
      <c r="B13" s="194">
        <f>July!B13</f>
        <v>0</v>
      </c>
      <c r="C13" s="195"/>
      <c r="D13" s="195"/>
      <c r="E13" s="195"/>
      <c r="F13" s="195"/>
      <c r="G13" s="195"/>
      <c r="H13" s="195"/>
      <c r="I13" s="195"/>
      <c r="J13" s="5"/>
      <c r="K13" s="125"/>
      <c r="L13" s="126"/>
      <c r="M13" s="126"/>
      <c r="N13" s="126"/>
      <c r="O13" s="126"/>
      <c r="P13" s="126"/>
      <c r="Q13" s="126"/>
      <c r="R13" s="5"/>
    </row>
    <row r="14" spans="1:18" s="1" customFormat="1" ht="15" customHeight="1">
      <c r="A14" s="6"/>
      <c r="B14" s="193">
        <f>July!B14</f>
        <v>0</v>
      </c>
      <c r="C14" s="193"/>
      <c r="D14" s="193"/>
      <c r="E14" s="193"/>
      <c r="F14" s="193"/>
      <c r="G14" s="193"/>
      <c r="H14" s="193"/>
      <c r="I14" s="193"/>
      <c r="J14" s="5"/>
      <c r="K14" s="179" t="s">
        <v>29</v>
      </c>
      <c r="L14" s="179"/>
      <c r="M14" s="179"/>
      <c r="N14" s="179"/>
      <c r="O14" s="179"/>
      <c r="P14" s="179"/>
      <c r="Q14" s="179"/>
      <c r="R14" s="5"/>
    </row>
    <row r="15" spans="1:18" s="1" customFormat="1" ht="15" customHeight="1">
      <c r="A15" s="6"/>
      <c r="B15" s="193">
        <f>July!B15</f>
        <v>0</v>
      </c>
      <c r="C15" s="193"/>
      <c r="D15" s="193"/>
      <c r="E15" s="193"/>
      <c r="F15" s="193"/>
      <c r="G15" s="193"/>
      <c r="H15" s="193"/>
      <c r="I15" s="193"/>
      <c r="J15" s="5"/>
      <c r="K15" s="121"/>
      <c r="L15" s="122"/>
      <c r="M15" s="122"/>
      <c r="N15" s="122"/>
      <c r="O15" s="122"/>
      <c r="P15" s="109"/>
      <c r="Q15" s="112"/>
      <c r="R15" s="5"/>
    </row>
    <row r="16" spans="1:18" s="1" customFormat="1" ht="3" customHeight="1">
      <c r="A16" s="6"/>
      <c r="B16" s="13"/>
      <c r="C16" s="13"/>
      <c r="D16" s="13"/>
      <c r="E16" s="13"/>
      <c r="F16" s="13"/>
      <c r="G16" s="13"/>
      <c r="H16" s="13"/>
      <c r="I16" s="13"/>
      <c r="J16" s="5"/>
      <c r="K16" s="179"/>
      <c r="L16" s="179"/>
      <c r="M16" s="179"/>
      <c r="O16" s="179"/>
      <c r="P16" s="179"/>
      <c r="Q16" s="179"/>
      <c r="R16" s="5"/>
    </row>
    <row r="17" spans="1:19" s="1" customFormat="1" ht="15" customHeight="1">
      <c r="A17" s="6"/>
      <c r="B17" s="108" t="s">
        <v>30</v>
      </c>
      <c r="C17" s="12"/>
      <c r="D17" s="12"/>
      <c r="E17" s="12"/>
      <c r="F17" s="192">
        <f>July!F17</f>
        <v>0</v>
      </c>
      <c r="G17" s="192"/>
      <c r="H17" s="192"/>
      <c r="I17" s="192"/>
      <c r="J17" s="5"/>
      <c r="K17" s="179" t="s">
        <v>31</v>
      </c>
      <c r="L17" s="179"/>
      <c r="M17" s="179"/>
      <c r="Q17" s="1" t="s">
        <v>32</v>
      </c>
      <c r="R17" s="5"/>
    </row>
    <row r="18" spans="1:19" s="1" customFormat="1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99"/>
      <c r="K18" s="179"/>
      <c r="L18" s="179"/>
      <c r="M18" s="179"/>
      <c r="O18" s="179"/>
      <c r="P18" s="179"/>
      <c r="Q18" s="179"/>
      <c r="R18" s="5"/>
    </row>
    <row r="19" spans="1:19" s="4" customFormat="1" ht="21" customHeight="1">
      <c r="A19" s="175" t="s">
        <v>33</v>
      </c>
      <c r="B19" s="176"/>
      <c r="C19" s="176"/>
      <c r="D19" s="176"/>
      <c r="E19" s="176"/>
      <c r="F19" s="176"/>
      <c r="G19" s="176"/>
      <c r="H19" s="176"/>
      <c r="I19" s="176"/>
      <c r="J19" s="177"/>
      <c r="K19" s="176"/>
      <c r="L19" s="176"/>
      <c r="M19" s="176"/>
      <c r="N19" s="176"/>
      <c r="O19" s="176"/>
      <c r="P19" s="176"/>
      <c r="Q19" s="176"/>
      <c r="R19" s="178"/>
    </row>
    <row r="20" spans="1:19" s="14" customFormat="1" ht="6" customHeight="1">
      <c r="A20" s="8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</row>
    <row r="21" spans="1:19" s="14" customFormat="1" ht="26.25" customHeight="1">
      <c r="A21" s="92" t="s">
        <v>34</v>
      </c>
      <c r="G21" s="15" t="s">
        <v>35</v>
      </c>
      <c r="H21" s="15"/>
      <c r="I21" s="15" t="s">
        <v>36</v>
      </c>
      <c r="J21" s="15"/>
      <c r="K21" s="15" t="s">
        <v>37</v>
      </c>
      <c r="L21" s="15"/>
      <c r="M21" s="15" t="s">
        <v>38</v>
      </c>
      <c r="N21" s="15"/>
      <c r="O21" s="15" t="s">
        <v>39</v>
      </c>
      <c r="P21" s="15"/>
      <c r="Q21" s="15" t="s">
        <v>40</v>
      </c>
      <c r="R21" s="33"/>
      <c r="S21" s="34"/>
    </row>
    <row r="22" spans="1:19" s="14" customFormat="1" ht="1.5" customHeight="1">
      <c r="A22" s="16"/>
      <c r="R22" s="17"/>
    </row>
    <row r="23" spans="1:19" s="14" customFormat="1" ht="13.5" customHeight="1">
      <c r="A23" s="16"/>
      <c r="B23" s="174" t="s">
        <v>41</v>
      </c>
      <c r="C23" s="174"/>
      <c r="D23" s="174"/>
      <c r="E23" s="174"/>
      <c r="G23" s="35">
        <f>July!G23</f>
        <v>0</v>
      </c>
      <c r="I23" s="91"/>
      <c r="K23" s="91"/>
      <c r="M23" s="35">
        <f>SUM(I23+K23)</f>
        <v>0</v>
      </c>
      <c r="O23" s="35">
        <f>SUM(July!M23+Aug!M23+Sept!M23+Oct!M23+Nov!M23+Dec!M23)</f>
        <v>0</v>
      </c>
      <c r="Q23" s="35">
        <f>SUM(G23-O23)</f>
        <v>0</v>
      </c>
      <c r="R23" s="17"/>
    </row>
    <row r="24" spans="1:19" s="14" customFormat="1" ht="1.5" customHeight="1">
      <c r="A24" s="16"/>
      <c r="R24" s="17"/>
    </row>
    <row r="25" spans="1:19" s="14" customFormat="1" ht="13.5" customHeight="1">
      <c r="A25" s="16"/>
      <c r="B25" s="174" t="s">
        <v>42</v>
      </c>
      <c r="C25" s="174"/>
      <c r="D25" s="174"/>
      <c r="E25" s="174"/>
      <c r="G25" s="35">
        <f>July!G25</f>
        <v>0</v>
      </c>
      <c r="I25" s="91"/>
      <c r="K25" s="91"/>
      <c r="M25" s="35">
        <f>SUM(I25+K25)</f>
        <v>0</v>
      </c>
      <c r="O25" s="35">
        <f>SUM(July!M25+Aug!M25+Sept!M25+Oct!M25+Nov!M25+Dec!M25)</f>
        <v>0</v>
      </c>
      <c r="Q25" s="35">
        <f>SUM(G25-O25)</f>
        <v>0</v>
      </c>
      <c r="R25" s="17"/>
    </row>
    <row r="26" spans="1:19" s="14" customFormat="1" ht="1.5" customHeight="1">
      <c r="A26" s="16"/>
      <c r="R26" s="17"/>
    </row>
    <row r="27" spans="1:19" s="14" customFormat="1" ht="13.5" customHeight="1">
      <c r="A27" s="16"/>
      <c r="B27" s="174" t="s">
        <v>43</v>
      </c>
      <c r="C27" s="174"/>
      <c r="D27" s="174"/>
      <c r="E27" s="174"/>
      <c r="G27" s="35">
        <f>July!G27</f>
        <v>0</v>
      </c>
      <c r="I27" s="91"/>
      <c r="K27" s="91"/>
      <c r="M27" s="35">
        <f>SUM(I27+K27)</f>
        <v>0</v>
      </c>
      <c r="O27" s="35">
        <f>SUM(July!M27+Aug!M27+Sept!M27+Oct!M27+Nov!M27+Dec!M27)</f>
        <v>0</v>
      </c>
      <c r="Q27" s="35">
        <f>SUM(G27-O27)</f>
        <v>0</v>
      </c>
      <c r="R27" s="17"/>
    </row>
    <row r="28" spans="1:19" s="14" customFormat="1" ht="1.5" customHeight="1">
      <c r="A28" s="16"/>
      <c r="R28" s="17"/>
    </row>
    <row r="29" spans="1:19" s="14" customFormat="1" ht="13.5" customHeight="1">
      <c r="A29" s="16"/>
      <c r="B29" s="174" t="s">
        <v>44</v>
      </c>
      <c r="C29" s="174"/>
      <c r="D29" s="174"/>
      <c r="E29" s="174"/>
      <c r="G29" s="35">
        <f>July!G29</f>
        <v>0</v>
      </c>
      <c r="I29" s="91"/>
      <c r="K29" s="91"/>
      <c r="M29" s="35">
        <f>SUM(I29+K29)</f>
        <v>0</v>
      </c>
      <c r="O29" s="35">
        <f>SUM(July!M29+Aug!M29+Sept!M29+Oct!M29+Nov!M29+Dec!M29)</f>
        <v>0</v>
      </c>
      <c r="Q29" s="35">
        <f>SUM(G29-O29)</f>
        <v>0</v>
      </c>
      <c r="R29" s="17"/>
    </row>
    <row r="30" spans="1:19" s="14" customFormat="1" ht="1.5" customHeight="1">
      <c r="A30" s="16"/>
      <c r="R30" s="17"/>
    </row>
    <row r="31" spans="1:19" s="14" customFormat="1" ht="13.5" customHeight="1">
      <c r="A31" s="16"/>
      <c r="B31" s="174" t="s">
        <v>45</v>
      </c>
      <c r="C31" s="174"/>
      <c r="D31" s="174"/>
      <c r="E31" s="174"/>
      <c r="G31" s="35">
        <f>July!G31</f>
        <v>0</v>
      </c>
      <c r="I31" s="91"/>
      <c r="K31" s="91"/>
      <c r="M31" s="35">
        <f>SUM(I31+K31)</f>
        <v>0</v>
      </c>
      <c r="O31" s="35">
        <f>SUM(July!M31+Aug!M31+Sept!M31+Oct!M31+Nov!M31+Dec!M31)</f>
        <v>0</v>
      </c>
      <c r="Q31" s="35">
        <f>SUM(G31-O31)</f>
        <v>0</v>
      </c>
      <c r="R31" s="17"/>
    </row>
    <row r="32" spans="1:19" s="14" customFormat="1" ht="1.5" customHeight="1">
      <c r="A32" s="16"/>
      <c r="R32" s="17"/>
    </row>
    <row r="33" spans="1:18" s="14" customFormat="1" ht="13.5" customHeight="1">
      <c r="A33" s="16"/>
      <c r="B33" s="174" t="s">
        <v>46</v>
      </c>
      <c r="C33" s="174"/>
      <c r="D33" s="174"/>
      <c r="E33" s="174"/>
      <c r="G33" s="35">
        <f>July!G33</f>
        <v>0</v>
      </c>
      <c r="I33" s="91"/>
      <c r="K33" s="91"/>
      <c r="M33" s="35">
        <f>SUM(I33+K33)</f>
        <v>0</v>
      </c>
      <c r="O33" s="35">
        <f>SUM(July!M33+Aug!M33+Sept!M33+Oct!M33+Nov!M33+Dec!M33)</f>
        <v>0</v>
      </c>
      <c r="Q33" s="35">
        <f>SUM(G33-O33)</f>
        <v>0</v>
      </c>
      <c r="R33" s="17"/>
    </row>
    <row r="34" spans="1:18" s="14" customFormat="1" ht="4.5" customHeight="1">
      <c r="A34" s="16"/>
      <c r="R34" s="17"/>
    </row>
    <row r="35" spans="1:18" s="14" customFormat="1" ht="13.5" customHeight="1" thickBot="1">
      <c r="A35" s="16"/>
      <c r="B35" s="83" t="s">
        <v>47</v>
      </c>
      <c r="G35" s="36">
        <f>SUM(G23+G25+G27+G29+G31+G33)</f>
        <v>0</v>
      </c>
      <c r="I35" s="36">
        <f>SUM(I23+I25+I27+I29+I31+I33)</f>
        <v>0</v>
      </c>
      <c r="K35" s="36">
        <f>SUM(K23+K25+K27+K29+K31+K33)</f>
        <v>0</v>
      </c>
      <c r="M35" s="36">
        <f>SUM(M23+M25+M27+M29+M31+M33)</f>
        <v>0</v>
      </c>
      <c r="O35" s="36">
        <f>SUM(July!M35+Aug!M35+Sept!M35+Oct!M35+Nov!M35+Dec!M35)</f>
        <v>0</v>
      </c>
      <c r="Q35" s="36">
        <f>SUM(G35-O35)</f>
        <v>0</v>
      </c>
      <c r="R35" s="17"/>
    </row>
    <row r="36" spans="1:18" s="14" customFormat="1" ht="8.25" customHeight="1" thickTop="1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s="14" customFormat="1">
      <c r="A37" s="70"/>
      <c r="R37" s="17"/>
    </row>
    <row r="38" spans="1:18" s="14" customFormat="1" ht="12">
      <c r="A38" s="16"/>
      <c r="I38" s="79"/>
      <c r="R38" s="17"/>
    </row>
    <row r="39" spans="1:18" s="14" customFormat="1" ht="12">
      <c r="A39" s="16"/>
      <c r="B39" s="80"/>
      <c r="R39" s="17"/>
    </row>
    <row r="40" spans="1:18" s="14" customFormat="1">
      <c r="A40" s="75"/>
      <c r="F40" s="18"/>
      <c r="G40" s="172"/>
      <c r="H40" s="172"/>
      <c r="I40" s="172"/>
      <c r="J40" s="25"/>
      <c r="K40" s="25"/>
      <c r="O40" s="172"/>
      <c r="P40" s="173"/>
      <c r="Q40" s="173"/>
      <c r="R40" s="17"/>
    </row>
    <row r="41" spans="1:18" s="14" customFormat="1" ht="12">
      <c r="A41" s="16"/>
      <c r="G41" s="71"/>
      <c r="I41" s="71"/>
      <c r="O41" s="71"/>
      <c r="Q41" s="71"/>
      <c r="R41" s="17"/>
    </row>
    <row r="42" spans="1:18" s="14" customFormat="1" ht="12">
      <c r="A42" s="16"/>
      <c r="G42" s="71"/>
      <c r="I42" s="71"/>
      <c r="Q42" s="71"/>
      <c r="R42" s="17"/>
    </row>
    <row r="43" spans="1:18" s="14" customFormat="1" ht="12">
      <c r="A43" s="16"/>
      <c r="B43" s="18"/>
      <c r="G43" s="72"/>
      <c r="I43" s="72"/>
      <c r="K43" s="73"/>
      <c r="R43" s="17"/>
    </row>
    <row r="44" spans="1:18" s="14" customFormat="1" ht="10.5" customHeight="1">
      <c r="A44" s="16"/>
      <c r="K44" s="74"/>
      <c r="R44" s="17"/>
    </row>
    <row r="45" spans="1:18" s="14" customFormat="1" ht="12">
      <c r="A45" s="16"/>
      <c r="B45" s="18"/>
      <c r="G45" s="71"/>
      <c r="I45" s="71"/>
      <c r="K45" s="74"/>
      <c r="R45" s="17"/>
    </row>
    <row r="46" spans="1:18" s="14" customFormat="1">
      <c r="A46" s="75"/>
      <c r="R46" s="17"/>
    </row>
    <row r="47" spans="1:18" s="14" customFormat="1" ht="12">
      <c r="A47" s="76"/>
      <c r="G47" s="37"/>
      <c r="I47" s="37"/>
      <c r="O47" s="37"/>
      <c r="R47" s="17"/>
    </row>
    <row r="48" spans="1:18" s="14" customFormat="1" ht="12">
      <c r="A48" s="76"/>
      <c r="G48" s="37"/>
      <c r="O48" s="37"/>
      <c r="R48" s="17"/>
    </row>
    <row r="49" spans="1:18" s="45" customFormat="1" ht="16.5" customHeight="1">
      <c r="A49" s="131" t="s">
        <v>48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202"/>
    </row>
    <row r="50" spans="1:18" s="43" customFormat="1" ht="11.25" customHeight="1">
      <c r="A50" s="150" t="s">
        <v>49</v>
      </c>
      <c r="B50" s="151"/>
      <c r="C50" s="151"/>
      <c r="D50" s="151"/>
      <c r="E50" s="152"/>
      <c r="F50" s="150" t="s">
        <v>50</v>
      </c>
      <c r="G50" s="151"/>
      <c r="H50" s="151"/>
      <c r="I50" s="151"/>
      <c r="J50" s="151"/>
      <c r="K50" s="151"/>
      <c r="L50" s="152"/>
      <c r="M50" s="150" t="s">
        <v>32</v>
      </c>
      <c r="N50" s="151"/>
      <c r="O50" s="151"/>
      <c r="P50" s="151"/>
      <c r="Q50" s="151"/>
      <c r="R50" s="152"/>
    </row>
    <row r="51" spans="1:18" s="44" customFormat="1" ht="13.5" customHeight="1">
      <c r="A51" s="169"/>
      <c r="B51" s="170"/>
      <c r="C51" s="170"/>
      <c r="D51" s="170"/>
      <c r="E51" s="171"/>
      <c r="F51" s="169"/>
      <c r="G51" s="170"/>
      <c r="H51" s="170"/>
      <c r="I51" s="170"/>
      <c r="J51" s="170"/>
      <c r="K51" s="170"/>
      <c r="L51" s="171"/>
      <c r="M51" s="169"/>
      <c r="N51" s="170"/>
      <c r="O51" s="170"/>
      <c r="P51" s="170"/>
      <c r="Q51" s="170"/>
      <c r="R51" s="171"/>
    </row>
    <row r="52" spans="1:18" s="43" customFormat="1" ht="11.25" customHeight="1">
      <c r="A52" s="150" t="s">
        <v>51</v>
      </c>
      <c r="B52" s="151"/>
      <c r="C52" s="151"/>
      <c r="D52" s="151"/>
      <c r="E52" s="152"/>
      <c r="F52" s="150" t="s">
        <v>52</v>
      </c>
      <c r="G52" s="151"/>
      <c r="H52" s="152"/>
      <c r="I52" s="150" t="s">
        <v>53</v>
      </c>
      <c r="J52" s="151"/>
      <c r="K52" s="151"/>
      <c r="L52" s="152"/>
      <c r="M52" s="150" t="s">
        <v>54</v>
      </c>
      <c r="N52" s="151"/>
      <c r="O52" s="151"/>
      <c r="P52" s="151"/>
      <c r="Q52" s="151"/>
      <c r="R52" s="152"/>
    </row>
    <row r="53" spans="1:18" s="45" customFormat="1" ht="13.5" customHeight="1">
      <c r="A53" s="184"/>
      <c r="B53" s="185"/>
      <c r="C53" s="185"/>
      <c r="D53" s="185"/>
      <c r="E53" s="186"/>
      <c r="F53" s="184"/>
      <c r="G53" s="185"/>
      <c r="H53" s="186"/>
      <c r="I53" s="184"/>
      <c r="J53" s="185"/>
      <c r="K53" s="185"/>
      <c r="L53" s="186"/>
      <c r="M53" s="162">
        <f t="shared" ref="M53" si="0">$F$17</f>
        <v>0</v>
      </c>
      <c r="N53" s="163"/>
      <c r="O53" s="164"/>
      <c r="P53" s="164"/>
      <c r="Q53" s="164"/>
      <c r="R53" s="165"/>
    </row>
    <row r="54" spans="1:18" s="43" customFormat="1" ht="11.25" customHeight="1">
      <c r="A54" s="150" t="s">
        <v>55</v>
      </c>
      <c r="B54" s="151"/>
      <c r="C54" s="151"/>
      <c r="D54" s="151"/>
      <c r="E54" s="151"/>
      <c r="F54" s="151"/>
      <c r="G54" s="151"/>
      <c r="H54" s="152"/>
      <c r="I54" s="150" t="s">
        <v>20</v>
      </c>
      <c r="J54" s="151"/>
      <c r="K54" s="151"/>
      <c r="L54" s="152"/>
      <c r="M54" s="150" t="s">
        <v>56</v>
      </c>
      <c r="N54" s="151"/>
      <c r="O54" s="151"/>
      <c r="P54" s="151"/>
      <c r="Q54" s="151"/>
      <c r="R54" s="152"/>
    </row>
    <row r="55" spans="1:18" s="46" customFormat="1" ht="13.5" customHeight="1">
      <c r="A55" s="187"/>
      <c r="B55" s="188"/>
      <c r="C55" s="188"/>
      <c r="D55" s="188"/>
      <c r="E55" s="188"/>
      <c r="F55" s="188"/>
      <c r="G55" s="188"/>
      <c r="H55" s="189"/>
      <c r="I55" s="162" t="str">
        <f>Q3</f>
        <v>K</v>
      </c>
      <c r="J55" s="190"/>
      <c r="K55" s="190"/>
      <c r="L55" s="201"/>
      <c r="M55" s="158" t="str">
        <f>I55&amp;" SFY26 LFPA GAP Pmt"</f>
        <v>K SFY26 LFPA GAP Pmt</v>
      </c>
      <c r="N55" s="159"/>
      <c r="O55" s="160"/>
      <c r="P55" s="160"/>
      <c r="Q55" s="160"/>
      <c r="R55" s="161"/>
    </row>
    <row r="56" spans="1:18" s="50" customFormat="1" ht="20.25" customHeight="1">
      <c r="A56" s="153" t="s">
        <v>57</v>
      </c>
      <c r="B56" s="154"/>
      <c r="C56" s="153" t="s">
        <v>58</v>
      </c>
      <c r="D56" s="154"/>
      <c r="E56" s="47" t="s">
        <v>59</v>
      </c>
      <c r="F56" s="47" t="s">
        <v>60</v>
      </c>
      <c r="G56" s="48" t="s">
        <v>61</v>
      </c>
      <c r="H56" s="49"/>
      <c r="I56" s="153" t="s">
        <v>62</v>
      </c>
      <c r="J56" s="154"/>
      <c r="K56" s="153" t="s">
        <v>63</v>
      </c>
      <c r="L56" s="154"/>
      <c r="M56" s="155" t="s">
        <v>64</v>
      </c>
      <c r="N56" s="156"/>
      <c r="O56" s="155" t="s">
        <v>65</v>
      </c>
      <c r="P56" s="157"/>
      <c r="Q56" s="157"/>
      <c r="R56" s="156"/>
    </row>
    <row r="57" spans="1:18" s="46" customFormat="1" ht="13.5" customHeight="1">
      <c r="A57" s="138"/>
      <c r="B57" s="139"/>
      <c r="C57" s="138" t="s">
        <v>66</v>
      </c>
      <c r="D57" s="139"/>
      <c r="E57" s="51" t="s">
        <v>67</v>
      </c>
      <c r="F57" s="51" t="s">
        <v>68</v>
      </c>
      <c r="G57" s="138" t="s">
        <v>69</v>
      </c>
      <c r="H57" s="139"/>
      <c r="I57" s="138" t="s">
        <v>70</v>
      </c>
      <c r="J57" s="139"/>
      <c r="K57" s="140"/>
      <c r="L57" s="141"/>
      <c r="M57" s="138"/>
      <c r="N57" s="139"/>
      <c r="O57" s="180" t="str">
        <f>I55&amp;" SFY26 LFPA GAP Dec."</f>
        <v>K SFY26 LFPA GAP Dec.</v>
      </c>
      <c r="P57" s="181"/>
      <c r="Q57" s="181"/>
      <c r="R57" s="81"/>
    </row>
    <row r="58" spans="1:18" s="46" customFormat="1" ht="13.5" customHeight="1">
      <c r="A58" s="138"/>
      <c r="B58" s="139"/>
      <c r="C58" s="138"/>
      <c r="D58" s="139"/>
      <c r="E58" s="51"/>
      <c r="F58" s="51"/>
      <c r="G58" s="140"/>
      <c r="H58" s="141"/>
      <c r="I58" s="140"/>
      <c r="J58" s="141"/>
      <c r="K58" s="140"/>
      <c r="L58" s="141"/>
      <c r="M58" s="138"/>
      <c r="N58" s="139"/>
      <c r="O58" s="140"/>
      <c r="P58" s="142"/>
      <c r="Q58" s="142"/>
      <c r="R58" s="141"/>
    </row>
    <row r="59" spans="1:18" s="46" customFormat="1" ht="13.5" customHeight="1">
      <c r="A59" s="187"/>
      <c r="B59" s="189"/>
      <c r="C59" s="187"/>
      <c r="D59" s="189"/>
      <c r="E59" s="52"/>
      <c r="F59" s="52"/>
      <c r="G59" s="169"/>
      <c r="H59" s="171"/>
      <c r="I59" s="169"/>
      <c r="J59" s="171"/>
      <c r="K59" s="169"/>
      <c r="L59" s="171"/>
      <c r="M59" s="187"/>
      <c r="N59" s="189"/>
      <c r="O59" s="169"/>
      <c r="P59" s="170"/>
      <c r="Q59" s="170"/>
      <c r="R59" s="171"/>
    </row>
    <row r="60" spans="1:18" s="43" customFormat="1" ht="11.25" customHeight="1">
      <c r="A60" s="150" t="s">
        <v>71</v>
      </c>
      <c r="B60" s="151"/>
      <c r="C60" s="151"/>
      <c r="D60" s="151"/>
      <c r="E60" s="151"/>
      <c r="F60" s="151"/>
      <c r="G60" s="151"/>
      <c r="H60" s="152"/>
      <c r="I60" s="150" t="s">
        <v>32</v>
      </c>
      <c r="J60" s="151"/>
      <c r="K60" s="151"/>
      <c r="L60" s="152"/>
      <c r="M60" s="150" t="s">
        <v>72</v>
      </c>
      <c r="N60" s="151"/>
      <c r="O60" s="196"/>
      <c r="P60" s="150" t="s">
        <v>73</v>
      </c>
      <c r="Q60" s="151"/>
      <c r="R60" s="152"/>
    </row>
    <row r="61" spans="1:18" s="44" customFormat="1" ht="13.5" customHeight="1">
      <c r="A61" s="169"/>
      <c r="B61" s="170"/>
      <c r="C61" s="170"/>
      <c r="D61" s="170"/>
      <c r="E61" s="170"/>
      <c r="F61" s="170"/>
      <c r="G61" s="170"/>
      <c r="H61" s="171"/>
      <c r="I61" s="169"/>
      <c r="J61" s="170"/>
      <c r="K61" s="170"/>
      <c r="L61" s="171"/>
      <c r="M61" s="169"/>
      <c r="N61" s="170"/>
      <c r="O61" s="170"/>
      <c r="P61" s="169"/>
      <c r="Q61" s="170"/>
      <c r="R61" s="171"/>
    </row>
  </sheetData>
  <sheetProtection algorithmName="SHA-512" hashValue="YZRaau6fVfGYMlPZZ6zL42OUk7++A7OjVxhYdQQugUBxZ3v7em7thVF8xIjlC+z3uX05XWh9/vbu3TX8NlfDBg==" saltValue="iwSiDTqFaxHAKsAF0lTGAA==" spinCount="100000" sheet="1" selectLockedCells="1"/>
  <mergeCells count="86">
    <mergeCell ref="B23:E23"/>
    <mergeCell ref="B25:E25"/>
    <mergeCell ref="B27:E27"/>
    <mergeCell ref="A51:E51"/>
    <mergeCell ref="F51:L51"/>
    <mergeCell ref="B29:E29"/>
    <mergeCell ref="B31:E31"/>
    <mergeCell ref="B33:E33"/>
    <mergeCell ref="A49:R49"/>
    <mergeCell ref="A50:E50"/>
    <mergeCell ref="F50:L50"/>
    <mergeCell ref="M50:R50"/>
    <mergeCell ref="M51:R51"/>
    <mergeCell ref="K1:Q1"/>
    <mergeCell ref="K2:M2"/>
    <mergeCell ref="K3:M3"/>
    <mergeCell ref="O57:Q57"/>
    <mergeCell ref="G40:I40"/>
    <mergeCell ref="O40:Q40"/>
    <mergeCell ref="O2:R2"/>
    <mergeCell ref="K18:M18"/>
    <mergeCell ref="O18:Q18"/>
    <mergeCell ref="K14:Q14"/>
    <mergeCell ref="K16:M16"/>
    <mergeCell ref="O16:Q16"/>
    <mergeCell ref="K17:M17"/>
    <mergeCell ref="K4:Q9"/>
    <mergeCell ref="A19:R19"/>
    <mergeCell ref="A4:I4"/>
    <mergeCell ref="B5:I8"/>
    <mergeCell ref="A9:I9"/>
    <mergeCell ref="K12:Q13"/>
    <mergeCell ref="F17:I17"/>
    <mergeCell ref="B15:I15"/>
    <mergeCell ref="B14:I14"/>
    <mergeCell ref="B13:I13"/>
    <mergeCell ref="B12:I12"/>
    <mergeCell ref="K15:O15"/>
    <mergeCell ref="A52:E52"/>
    <mergeCell ref="F52:H52"/>
    <mergeCell ref="I52:L52"/>
    <mergeCell ref="M52:R52"/>
    <mergeCell ref="A53:E53"/>
    <mergeCell ref="F53:H53"/>
    <mergeCell ref="I53:L53"/>
    <mergeCell ref="M53:R53"/>
    <mergeCell ref="A54:H54"/>
    <mergeCell ref="I54:L54"/>
    <mergeCell ref="M54:R54"/>
    <mergeCell ref="M55:R55"/>
    <mergeCell ref="A56:B56"/>
    <mergeCell ref="C56:D56"/>
    <mergeCell ref="I56:J56"/>
    <mergeCell ref="K56:L56"/>
    <mergeCell ref="M56:N56"/>
    <mergeCell ref="O56:R56"/>
    <mergeCell ref="C59:D59"/>
    <mergeCell ref="G59:H59"/>
    <mergeCell ref="I59:J59"/>
    <mergeCell ref="K59:L59"/>
    <mergeCell ref="A55:H55"/>
    <mergeCell ref="I55:L55"/>
    <mergeCell ref="M59:N59"/>
    <mergeCell ref="O59:R59"/>
    <mergeCell ref="A57:B57"/>
    <mergeCell ref="C57:D57"/>
    <mergeCell ref="G57:H57"/>
    <mergeCell ref="I57:J57"/>
    <mergeCell ref="K57:L57"/>
    <mergeCell ref="M57:N57"/>
    <mergeCell ref="A58:B58"/>
    <mergeCell ref="C58:D58"/>
    <mergeCell ref="G58:H58"/>
    <mergeCell ref="I58:J58"/>
    <mergeCell ref="K58:L58"/>
    <mergeCell ref="M58:N58"/>
    <mergeCell ref="O58:R58"/>
    <mergeCell ref="A59:B59"/>
    <mergeCell ref="A60:H60"/>
    <mergeCell ref="I60:L60"/>
    <mergeCell ref="M60:O60"/>
    <mergeCell ref="P60:R60"/>
    <mergeCell ref="A61:H61"/>
    <mergeCell ref="I61:L61"/>
    <mergeCell ref="M61:O61"/>
    <mergeCell ref="P61:R61"/>
  </mergeCells>
  <pageMargins left="0.25" right="0.25" top="0.25" bottom="0.5" header="0.25" footer="0.2"/>
  <pageSetup orientation="portrait" r:id="rId1"/>
  <headerFooter>
    <oddFooter>&amp;L&amp;7AGR-2546 E (R/7/25)                   Information collected by WSDA becomes a public record and may be disclosed unless exempted by federal or state law.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Keywords xmlns="9f8ab2c7-57a6-4182-99bb-368298ef0017" xsi:nil="true"/>
    <EffectiveDate xmlns="9f8ab2c7-57a6-4182-99bb-368298ef0017">2025-07-30T07:00:00+00:00</EffectiveDate>
    <Program xmlns="9f8ab2c7-57a6-4182-99bb-368298ef0017">Food Assistance</Program>
    <FormType xmlns="9f8ab2c7-57a6-4182-99bb-368298ef0017" xsi:nil="true"/>
    <FormIntorExt xmlns="9f8ab2c7-57a6-4182-99bb-368298ef0017">External</FormIntorExt>
    <FormTitle xmlns="9f8ab2c7-57a6-4182-99bb-368298ef0017">Lead Agency Invoice Voucher LFPA GAP State (Enhanced)</FormTitle>
    <No_x002e_ xmlns="9f8ab2c7-57a6-4182-99bb-368298ef0017">2546E</No_x002e_>
    <FormLanguage xmlns="9f8ab2c7-57a6-4182-99bb-368298ef0017">English</FormLanguage>
    <Download xmlns="9f8ab2c7-57a6-4182-99bb-368298ef0017" xsi:nil="true"/>
    <FormContact xmlns="9f8ab2c7-57a6-4182-99bb-368298ef0017">
      <UserInfo>
        <DisplayName/>
        <AccountId xsi:nil="true"/>
        <AccountType/>
      </UserInfo>
    </FormContac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DA4E2BB5FE745A94C137F0F840426" ma:contentTypeVersion="28" ma:contentTypeDescription="Create a new document." ma:contentTypeScope="" ma:versionID="5886ecc6fcc1e5f42b5ee43251247fe9">
  <xsd:schema xmlns:xsd="http://www.w3.org/2001/XMLSchema" xmlns:xs="http://www.w3.org/2001/XMLSchema" xmlns:p="http://schemas.microsoft.com/office/2006/metadata/properties" xmlns:ns1="9f8ab2c7-57a6-4182-99bb-368298ef0017" xmlns:ns3="f736d6ad-2f03-482c-adcb-2156a974b5a2" targetNamespace="http://schemas.microsoft.com/office/2006/metadata/properties" ma:root="true" ma:fieldsID="eeeace032e73833f3d94cd0f7a9814dd" ns1:_="" ns3:_="">
    <xsd:import namespace="9f8ab2c7-57a6-4182-99bb-368298ef0017"/>
    <xsd:import namespace="f736d6ad-2f03-482c-adcb-2156a974b5a2"/>
    <xsd:element name="properties">
      <xsd:complexType>
        <xsd:sequence>
          <xsd:element name="documentManagement">
            <xsd:complexType>
              <xsd:all>
                <xsd:element ref="ns1:No_x002e_" minOccurs="0"/>
                <xsd:element ref="ns1:FormTitle" minOccurs="0"/>
                <xsd:element ref="ns1:EffectiveDate" minOccurs="0"/>
                <xsd:element ref="ns1:Program" minOccurs="0"/>
                <xsd:element ref="ns1:FormIntorExt" minOccurs="0"/>
                <xsd:element ref="ns1:FormLanguage" minOccurs="0"/>
                <xsd:element ref="ns1:FormContact" minOccurs="0"/>
                <xsd:element ref="ns1:FormKeywords" minOccurs="0"/>
                <xsd:element ref="ns1:FormType" minOccurs="0"/>
                <xsd:element ref="ns1:Download" minOccurs="0"/>
                <xsd:element ref="ns1:MediaServiceMetadata" minOccurs="0"/>
                <xsd:element ref="ns1:MediaServiceFastMetadata" minOccurs="0"/>
                <xsd:element ref="ns1:MediaServiceObjectDetectorVersions" minOccurs="0"/>
                <xsd:element ref="ns3:SharedWithUsers" minOccurs="0"/>
                <xsd:element ref="ns3:SharedWithDetail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ab2c7-57a6-4182-99bb-368298ef0017" elementFormDefault="qualified">
    <xsd:import namespace="http://schemas.microsoft.com/office/2006/documentManagement/types"/>
    <xsd:import namespace="http://schemas.microsoft.com/office/infopath/2007/PartnerControls"/>
    <xsd:element name="No_x002e_" ma:index="0" nillable="true" ma:displayName="No." ma:format="Dropdown" ma:internalName="No_x002e_" ma:readOnly="false">
      <xsd:simpleType>
        <xsd:restriction base="dms:Text">
          <xsd:maxLength value="255"/>
        </xsd:restriction>
      </xsd:simpleType>
    </xsd:element>
    <xsd:element name="FormTitle" ma:index="2" nillable="true" ma:displayName="Form Title" ma:format="Dropdown" ma:internalName="FormTitle" ma:readOnly="false">
      <xsd:simpleType>
        <xsd:restriction base="dms:Text">
          <xsd:maxLength value="255"/>
        </xsd:restriction>
      </xsd:simpleType>
    </xsd:element>
    <xsd:element name="EffectiveDate" ma:index="3" nillable="true" ma:displayName="Effective Date" ma:format="DateOnly" ma:internalName="EffectiveDate" ma:readOnly="false">
      <xsd:simpleType>
        <xsd:restriction base="dms:DateTime"/>
      </xsd:simpleType>
    </xsd:element>
    <xsd:element name="Program" ma:index="4" nillable="true" ma:displayName="Program" ma:format="Dropdown" ma:internalName="Program" ma:readOnly="false">
      <xsd:simpleType>
        <xsd:restriction base="dms:Text">
          <xsd:maxLength value="255"/>
        </xsd:restriction>
      </xsd:simpleType>
    </xsd:element>
    <xsd:element name="FormIntorExt" ma:index="5" nillable="true" ma:displayName="Form Int or Ext" ma:format="Dropdown" ma:internalName="FormIntorExt" ma:readOnly="false">
      <xsd:simpleType>
        <xsd:restriction base="dms:Text">
          <xsd:maxLength value="255"/>
        </xsd:restriction>
      </xsd:simpleType>
    </xsd:element>
    <xsd:element name="FormLanguage" ma:index="6" nillable="true" ma:displayName="Form Language" ma:format="Dropdown" ma:internalName="FormLanguage" ma:readOnly="false">
      <xsd:simpleType>
        <xsd:restriction base="dms:Text">
          <xsd:maxLength value="255"/>
        </xsd:restriction>
      </xsd:simpleType>
    </xsd:element>
    <xsd:element name="FormContact" ma:index="7" nillable="true" ma:displayName="Form Contact" ma:format="Dropdown" ma:list="UserInfo" ma:SharePointGroup="0" ma:internalName="Form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mKeywords" ma:index="8" nillable="true" ma:displayName="Form Keywords" ma:format="Dropdown" ma:internalName="FormKeywords" ma:readOnly="false">
      <xsd:simpleType>
        <xsd:restriction base="dms:Text">
          <xsd:maxLength value="255"/>
        </xsd:restriction>
      </xsd:simpleType>
    </xsd:element>
    <xsd:element name="FormType" ma:index="9" nillable="true" ma:displayName="Form Type" ma:format="Dropdown" ma:internalName="FormType" ma:readOnly="false">
      <xsd:simpleType>
        <xsd:restriction base="dms:Text">
          <xsd:maxLength value="255"/>
        </xsd:restriction>
      </xsd:simpleType>
    </xsd:element>
    <xsd:element name="Download" ma:index="12" nillable="true" ma:displayName="Download" ma:format="Dropdown" ma:hidden="true" ma:internalName="Download" ma:readOnly="false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6d6ad-2f03-482c-adcb-2156a974b5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1B3E2-28DE-49E1-AAD6-E294521A5A8F}"/>
</file>

<file path=customXml/itemProps2.xml><?xml version="1.0" encoding="utf-8"?>
<ds:datastoreItem xmlns:ds="http://schemas.openxmlformats.org/officeDocument/2006/customXml" ds:itemID="{0DD165A2-1AB0-4AF0-BE32-292C83C00F11}"/>
</file>

<file path=customXml/itemProps3.xml><?xml version="1.0" encoding="utf-8"?>
<ds:datastoreItem xmlns:ds="http://schemas.openxmlformats.org/officeDocument/2006/customXml" ds:itemID="{ECB3239F-822E-48B1-A94C-5CA133A0FCFC}"/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Washington Department of Agriculture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WSDA Form 2546E</dc:title>
  <dc:subject/>
  <dc:creator>H. Burkett</dc:creator>
  <cp:keywords>WSDA, Washington State Department of Agriculture, Food Assistance</cp:keywords>
  <dc:description/>
  <cp:lastModifiedBy/>
  <cp:revision/>
  <dcterms:created xsi:type="dcterms:W3CDTF">2020-06-03T18:09:29Z</dcterms:created>
  <dcterms:modified xsi:type="dcterms:W3CDTF">2025-07-31T17:11:40Z</dcterms:modified>
  <cp:category>LFPA Gap;Enhanced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0x010100164DA4E2BB5FE745A94C137F0F840426</vt:lpwstr>
  </property>
  <property fmtid="{D5CDD505-2E9C-101B-9397-08002B2CF9AE}" pid="3" name="MediaServiceImageTags">
    <vt:lpwstr/>
  </property>
</Properties>
</file>