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03"/>
  <workbookPr/>
  <mc:AlternateContent xmlns:mc="http://schemas.openxmlformats.org/markup-compatibility/2006">
    <mc:Choice Requires="x15">
      <x15ac:absPath xmlns:x15ac="http://schemas.microsoft.com/office/spreadsheetml/2010/11/ac" url="J:\Forms\8000Series\8240 Lead Agency Invoice Voucher TEFAP-CSAP State Bridge Funds\Drafts\"/>
    </mc:Choice>
  </mc:AlternateContent>
  <xr:revisionPtr revIDLastSave="0" documentId="8_{F7937A04-8E55-47BB-BADD-C2D950497CD9}" xr6:coauthVersionLast="47" xr6:coauthVersionMax="47" xr10:uidLastSave="{00000000-0000-0000-0000-000000000000}"/>
  <bookViews>
    <workbookView xWindow="-120" yWindow="-120" windowWidth="29040" windowHeight="15720" xr2:uid="{00000000-000D-0000-FFFF-FFFF00000000}"/>
  </bookViews>
  <sheets>
    <sheet name="Instructions" sheetId="2" r:id="rId1"/>
    <sheet name="July" sheetId="3" r:id="rId2"/>
    <sheet name="Aug" sheetId="4" r:id="rId3"/>
    <sheet name="Sept" sheetId="5" r:id="rId4"/>
    <sheet name="Oct" sheetId="6" r:id="rId5"/>
    <sheet name="Nov" sheetId="7" r:id="rId6"/>
    <sheet name="Dec" sheetId="8" r:id="rId7"/>
    <sheet name="Jan" sheetId="9" r:id="rId8"/>
    <sheet name="Feb" sheetId="10" r:id="rId9"/>
    <sheet name="Mar" sheetId="11" r:id="rId10"/>
    <sheet name="Apr" sheetId="12" r:id="rId11"/>
    <sheet name="May" sheetId="13" r:id="rId12"/>
    <sheet name="Jun" sheetId="14" r:id="rId1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5" i="14" l="1"/>
  <c r="K35" i="14"/>
  <c r="I35" i="14"/>
  <c r="G35" i="14"/>
  <c r="M35" i="13"/>
  <c r="K35" i="13"/>
  <c r="I35" i="13"/>
  <c r="G35" i="13"/>
  <c r="M35" i="12"/>
  <c r="K35" i="12"/>
  <c r="I35" i="12"/>
  <c r="G35" i="12"/>
  <c r="M35" i="11"/>
  <c r="K35" i="11"/>
  <c r="I35" i="11"/>
  <c r="G35" i="11"/>
  <c r="M35" i="10"/>
  <c r="K35" i="10"/>
  <c r="I35" i="10"/>
  <c r="G35" i="10"/>
  <c r="M35" i="9"/>
  <c r="K35" i="9"/>
  <c r="I35" i="9"/>
  <c r="G35" i="9"/>
  <c r="M35" i="8"/>
  <c r="K35" i="8"/>
  <c r="I35" i="8"/>
  <c r="G35" i="8"/>
  <c r="M35" i="7"/>
  <c r="K35" i="7"/>
  <c r="I35" i="7"/>
  <c r="G35" i="7"/>
  <c r="M35" i="6"/>
  <c r="K35" i="6"/>
  <c r="I35" i="6"/>
  <c r="G35" i="6"/>
  <c r="M35" i="5"/>
  <c r="K35" i="5"/>
  <c r="I35" i="5"/>
  <c r="G35" i="5"/>
  <c r="M35" i="4"/>
  <c r="K35" i="4"/>
  <c r="I35" i="4"/>
  <c r="G35" i="4"/>
  <c r="M35" i="3"/>
  <c r="K35" i="3"/>
  <c r="I35" i="3"/>
  <c r="G35" i="3"/>
  <c r="M29" i="14"/>
  <c r="G29" i="14"/>
  <c r="M29" i="13"/>
  <c r="G29" i="13"/>
  <c r="M29" i="12"/>
  <c r="G29" i="12"/>
  <c r="M29" i="11"/>
  <c r="G29" i="11"/>
  <c r="M29" i="10"/>
  <c r="G29" i="10"/>
  <c r="G31" i="10"/>
  <c r="M31" i="10"/>
  <c r="M29" i="9"/>
  <c r="G29" i="9"/>
  <c r="G29" i="8"/>
  <c r="G29" i="7"/>
  <c r="G29" i="6"/>
  <c r="G29" i="5"/>
  <c r="G29" i="4"/>
  <c r="M29" i="8"/>
  <c r="M29" i="7"/>
  <c r="M29" i="6"/>
  <c r="M29" i="5"/>
  <c r="M29" i="4"/>
  <c r="M29" i="3"/>
  <c r="O29" i="3" s="1"/>
  <c r="Q29" i="3" s="1"/>
  <c r="O35" i="5" l="1"/>
  <c r="O35" i="6"/>
  <c r="O35" i="7"/>
  <c r="O29" i="11"/>
  <c r="Q29" i="11" s="1"/>
  <c r="O29" i="10"/>
  <c r="Q29" i="10" s="1"/>
  <c r="O29" i="8"/>
  <c r="Q29" i="8" s="1"/>
  <c r="O29" i="5"/>
  <c r="Q29" i="5" s="1"/>
  <c r="O29" i="12"/>
  <c r="Q29" i="12" s="1"/>
  <c r="O29" i="4"/>
  <c r="Q29" i="4" s="1"/>
  <c r="O29" i="9"/>
  <c r="Q29" i="9" s="1"/>
  <c r="O29" i="7"/>
  <c r="Q29" i="7" s="1"/>
  <c r="O29" i="6"/>
  <c r="Q29" i="6" s="1"/>
  <c r="O29" i="14"/>
  <c r="Q29" i="14" s="1"/>
  <c r="O29" i="13"/>
  <c r="Q29" i="13" s="1"/>
  <c r="F17" i="14" l="1"/>
  <c r="F17" i="13"/>
  <c r="F17" i="12"/>
  <c r="F17" i="11"/>
  <c r="F17" i="10"/>
  <c r="F17" i="9"/>
  <c r="F17" i="8"/>
  <c r="F17" i="7"/>
  <c r="F17" i="6"/>
  <c r="F17" i="5"/>
  <c r="B15" i="14"/>
  <c r="B14" i="14"/>
  <c r="B13" i="14"/>
  <c r="B12" i="14"/>
  <c r="B15" i="13"/>
  <c r="B14" i="13"/>
  <c r="B13" i="13"/>
  <c r="B12" i="13"/>
  <c r="B15" i="12"/>
  <c r="B14" i="12"/>
  <c r="B13" i="12"/>
  <c r="B12" i="12"/>
  <c r="B15" i="11"/>
  <c r="B14" i="11"/>
  <c r="B13" i="11"/>
  <c r="B12" i="11"/>
  <c r="B15" i="10"/>
  <c r="B14" i="10"/>
  <c r="B13" i="10"/>
  <c r="B12" i="10"/>
  <c r="B15" i="9"/>
  <c r="B14" i="9"/>
  <c r="B13" i="9"/>
  <c r="B12" i="9"/>
  <c r="B15" i="8"/>
  <c r="B14" i="8"/>
  <c r="B13" i="8"/>
  <c r="B12" i="8"/>
  <c r="B15" i="7"/>
  <c r="B14" i="7"/>
  <c r="B13" i="7"/>
  <c r="B12" i="7"/>
  <c r="B15" i="6"/>
  <c r="B14" i="6"/>
  <c r="B13" i="6"/>
  <c r="B12" i="6"/>
  <c r="B15" i="5"/>
  <c r="B14" i="5"/>
  <c r="B13" i="5"/>
  <c r="B12" i="5"/>
  <c r="F17" i="4"/>
  <c r="B15" i="4"/>
  <c r="B14" i="4"/>
  <c r="B13" i="4"/>
  <c r="B12" i="4"/>
  <c r="I57" i="3" l="1"/>
  <c r="M57" i="3" l="1"/>
  <c r="O59" i="3"/>
  <c r="Q3" i="13"/>
  <c r="I57" i="13" s="1"/>
  <c r="Q3" i="11"/>
  <c r="I57" i="11" s="1"/>
  <c r="Q3" i="5"/>
  <c r="I57" i="5" s="1"/>
  <c r="Q3" i="9"/>
  <c r="I57" i="9" s="1"/>
  <c r="Q3" i="7"/>
  <c r="I57" i="7" s="1"/>
  <c r="Q3" i="4"/>
  <c r="I57" i="4" s="1"/>
  <c r="Q3" i="8"/>
  <c r="I57" i="8" s="1"/>
  <c r="Q3" i="12"/>
  <c r="I57" i="12" s="1"/>
  <c r="Q3" i="10"/>
  <c r="I57" i="10" s="1"/>
  <c r="Q3" i="14"/>
  <c r="I57" i="14" s="1"/>
  <c r="Q3" i="6"/>
  <c r="I57" i="6" s="1"/>
  <c r="M55" i="14"/>
  <c r="M55" i="13"/>
  <c r="M55" i="12"/>
  <c r="M55" i="11"/>
  <c r="M55" i="10"/>
  <c r="M55" i="9"/>
  <c r="M55" i="8"/>
  <c r="M55" i="7"/>
  <c r="M55" i="6"/>
  <c r="M55" i="5"/>
  <c r="M55" i="4"/>
  <c r="O59" i="8" l="1"/>
  <c r="M57" i="8"/>
  <c r="O59" i="4"/>
  <c r="M57" i="4"/>
  <c r="O59" i="7"/>
  <c r="M57" i="7"/>
  <c r="O59" i="9"/>
  <c r="M57" i="9"/>
  <c r="O59" i="5"/>
  <c r="M57" i="5"/>
  <c r="O59" i="12"/>
  <c r="M57" i="12"/>
  <c r="O59" i="11"/>
  <c r="M57" i="11"/>
  <c r="O59" i="14"/>
  <c r="M57" i="14"/>
  <c r="O59" i="10"/>
  <c r="M57" i="10"/>
  <c r="O59" i="13"/>
  <c r="M57" i="13"/>
  <c r="O59" i="6"/>
  <c r="M57" i="6"/>
  <c r="M33" i="14"/>
  <c r="G33" i="14"/>
  <c r="M31" i="14"/>
  <c r="G31" i="14"/>
  <c r="M27" i="14"/>
  <c r="G27" i="14"/>
  <c r="M25" i="14"/>
  <c r="G25" i="14"/>
  <c r="M23" i="14"/>
  <c r="G23" i="14"/>
  <c r="M33" i="13"/>
  <c r="G33" i="13"/>
  <c r="M31" i="13"/>
  <c r="G31" i="13"/>
  <c r="M27" i="13"/>
  <c r="G27" i="13"/>
  <c r="M25" i="13"/>
  <c r="G25" i="13"/>
  <c r="M23" i="13"/>
  <c r="G23" i="13"/>
  <c r="M33" i="12"/>
  <c r="G33" i="12"/>
  <c r="M31" i="12"/>
  <c r="G31" i="12"/>
  <c r="M27" i="12"/>
  <c r="G27" i="12"/>
  <c r="M25" i="12"/>
  <c r="G25" i="12"/>
  <c r="M23" i="12"/>
  <c r="G23" i="12"/>
  <c r="M33" i="11"/>
  <c r="G33" i="11"/>
  <c r="M31" i="11"/>
  <c r="G31" i="11"/>
  <c r="M27" i="11"/>
  <c r="G27" i="11"/>
  <c r="M25" i="11"/>
  <c r="G25" i="11"/>
  <c r="M23" i="11"/>
  <c r="G23" i="11"/>
  <c r="M33" i="10"/>
  <c r="G33" i="10"/>
  <c r="M27" i="10"/>
  <c r="G27" i="10"/>
  <c r="M25" i="10"/>
  <c r="G25" i="10"/>
  <c r="M23" i="10"/>
  <c r="G23" i="10"/>
  <c r="M33" i="9"/>
  <c r="G33" i="9"/>
  <c r="M31" i="9"/>
  <c r="G31" i="9"/>
  <c r="M27" i="9"/>
  <c r="G27" i="9"/>
  <c r="M25" i="9"/>
  <c r="G25" i="9"/>
  <c r="M23" i="9"/>
  <c r="G23" i="9"/>
  <c r="M33" i="8"/>
  <c r="G33" i="8"/>
  <c r="M31" i="8"/>
  <c r="G31" i="8"/>
  <c r="M27" i="8"/>
  <c r="G27" i="8"/>
  <c r="M25" i="8"/>
  <c r="G25" i="8"/>
  <c r="M23" i="8"/>
  <c r="G23" i="8"/>
  <c r="M33" i="7"/>
  <c r="G33" i="7"/>
  <c r="M31" i="7"/>
  <c r="G31" i="7"/>
  <c r="M27" i="7"/>
  <c r="G27" i="7"/>
  <c r="M25" i="7"/>
  <c r="G25" i="7"/>
  <c r="M23" i="7"/>
  <c r="G23" i="7"/>
  <c r="M33" i="6"/>
  <c r="G33" i="6"/>
  <c r="M31" i="6"/>
  <c r="G31" i="6"/>
  <c r="M27" i="6"/>
  <c r="G27" i="6"/>
  <c r="M25" i="6"/>
  <c r="G25" i="6"/>
  <c r="M23" i="6"/>
  <c r="G23" i="6"/>
  <c r="M33" i="5" l="1"/>
  <c r="G33" i="5"/>
  <c r="M31" i="5"/>
  <c r="G31" i="5"/>
  <c r="M27" i="5"/>
  <c r="G27" i="5"/>
  <c r="M25" i="5"/>
  <c r="G25" i="5"/>
  <c r="M23" i="5"/>
  <c r="G23" i="5"/>
  <c r="M55" i="3" l="1"/>
  <c r="G33" i="4" l="1"/>
  <c r="G31" i="4"/>
  <c r="G27" i="4"/>
  <c r="G25" i="4"/>
  <c r="G23" i="4"/>
  <c r="M33" i="4"/>
  <c r="M31" i="4"/>
  <c r="M27" i="4"/>
  <c r="M25" i="4"/>
  <c r="M23" i="4"/>
  <c r="M33" i="3"/>
  <c r="M31" i="3"/>
  <c r="M27" i="3"/>
  <c r="M25" i="3"/>
  <c r="M23" i="3"/>
  <c r="O31" i="10" l="1"/>
  <c r="Q31" i="10" s="1"/>
  <c r="O31" i="12"/>
  <c r="Q31" i="12" s="1"/>
  <c r="O31" i="13"/>
  <c r="Q31" i="13" s="1"/>
  <c r="O31" i="14"/>
  <c r="O33" i="13"/>
  <c r="Q33" i="13" s="1"/>
  <c r="O33" i="14"/>
  <c r="O33" i="12"/>
  <c r="Q33" i="12" s="1"/>
  <c r="O25" i="13"/>
  <c r="Q25" i="13" s="1"/>
  <c r="O25" i="14"/>
  <c r="O25" i="12"/>
  <c r="Q25" i="12" s="1"/>
  <c r="O23" i="12"/>
  <c r="O23" i="14"/>
  <c r="O23" i="13"/>
  <c r="O27" i="12"/>
  <c r="Q27" i="12" s="1"/>
  <c r="O27" i="14"/>
  <c r="O27" i="13"/>
  <c r="Q27" i="13" s="1"/>
  <c r="O33" i="10"/>
  <c r="Q33" i="10" s="1"/>
  <c r="O33" i="6"/>
  <c r="Q33" i="6" s="1"/>
  <c r="O33" i="9"/>
  <c r="Q33" i="9" s="1"/>
  <c r="O33" i="7"/>
  <c r="Q33" i="7" s="1"/>
  <c r="O33" i="8"/>
  <c r="Q33" i="8" s="1"/>
  <c r="O33" i="11"/>
  <c r="Q33" i="11" s="1"/>
  <c r="O33" i="5"/>
  <c r="Q33" i="5" s="1"/>
  <c r="O31" i="4"/>
  <c r="Q31" i="4" s="1"/>
  <c r="O31" i="11"/>
  <c r="Q31" i="11" s="1"/>
  <c r="O31" i="9"/>
  <c r="Q31" i="9" s="1"/>
  <c r="O31" i="8"/>
  <c r="Q31" i="8" s="1"/>
  <c r="O31" i="7"/>
  <c r="Q31" i="7" s="1"/>
  <c r="O31" i="6"/>
  <c r="Q31" i="6" s="1"/>
  <c r="O31" i="5"/>
  <c r="Q31" i="5" s="1"/>
  <c r="O27" i="10"/>
  <c r="Q27" i="10" s="1"/>
  <c r="O27" i="9"/>
  <c r="Q27" i="9" s="1"/>
  <c r="O27" i="8"/>
  <c r="Q27" i="8" s="1"/>
  <c r="O27" i="7"/>
  <c r="Q27" i="7" s="1"/>
  <c r="O27" i="6"/>
  <c r="Q27" i="6" s="1"/>
  <c r="O27" i="11"/>
  <c r="Q27" i="11" s="1"/>
  <c r="O27" i="5"/>
  <c r="Q27" i="5" s="1"/>
  <c r="O23" i="9"/>
  <c r="Q23" i="9" s="1"/>
  <c r="O23" i="11"/>
  <c r="Q23" i="11" s="1"/>
  <c r="O23" i="8"/>
  <c r="Q23" i="8" s="1"/>
  <c r="O23" i="10"/>
  <c r="Q23" i="10" s="1"/>
  <c r="O23" i="7"/>
  <c r="Q23" i="7" s="1"/>
  <c r="O23" i="6"/>
  <c r="Q23" i="6" s="1"/>
  <c r="O23" i="5"/>
  <c r="Q23" i="5" s="1"/>
  <c r="O25" i="6"/>
  <c r="Q25" i="6" s="1"/>
  <c r="O25" i="8"/>
  <c r="Q25" i="8" s="1"/>
  <c r="O25" i="11"/>
  <c r="Q25" i="11" s="1"/>
  <c r="O25" i="9"/>
  <c r="Q25" i="9" s="1"/>
  <c r="O25" i="7"/>
  <c r="Q25" i="7" s="1"/>
  <c r="O25" i="10"/>
  <c r="Q25" i="10" s="1"/>
  <c r="O25" i="5"/>
  <c r="Q25" i="5" s="1"/>
  <c r="O31" i="3"/>
  <c r="Q31" i="3" s="1"/>
  <c r="O33" i="4"/>
  <c r="Q33" i="4" s="1"/>
  <c r="O33" i="3"/>
  <c r="Q33" i="3" s="1"/>
  <c r="O25" i="4"/>
  <c r="Q25" i="4" s="1"/>
  <c r="O27" i="4"/>
  <c r="Q27" i="4" s="1"/>
  <c r="O27" i="3"/>
  <c r="Q27" i="3" s="1"/>
  <c r="O25" i="3"/>
  <c r="Q25" i="3" s="1"/>
  <c r="O23" i="3"/>
  <c r="Q23" i="3" s="1"/>
  <c r="O23" i="4"/>
  <c r="Q23" i="4" s="1"/>
  <c r="O35" i="12" l="1"/>
  <c r="Q35" i="12" s="1"/>
  <c r="O35" i="13"/>
  <c r="Q35" i="13" s="1"/>
  <c r="O35" i="14"/>
  <c r="Q25" i="14"/>
  <c r="Q31" i="14"/>
  <c r="Q27" i="14"/>
  <c r="Q33" i="14"/>
  <c r="Q23" i="13"/>
  <c r="O35" i="8"/>
  <c r="Q35" i="8" s="1"/>
  <c r="O35" i="10"/>
  <c r="Q35" i="10" s="1"/>
  <c r="Q35" i="7"/>
  <c r="Q35" i="6"/>
  <c r="Q23" i="14"/>
  <c r="Q23" i="12"/>
  <c r="O35" i="11"/>
  <c r="Q35" i="11" s="1"/>
  <c r="O35" i="9"/>
  <c r="Q35" i="9" s="1"/>
  <c r="Q35" i="5"/>
  <c r="O35" i="3"/>
  <c r="Q35" i="3" s="1"/>
  <c r="O35" i="4"/>
  <c r="Q35" i="4" s="1"/>
  <c r="Q35" i="14" l="1"/>
</calcChain>
</file>

<file path=xl/sharedStrings.xml><?xml version="1.0" encoding="utf-8"?>
<sst xmlns="http://schemas.openxmlformats.org/spreadsheetml/2006/main" count="739" uniqueCount="77">
  <si>
    <t>Food Assistance 
PO Box 42560 
Olympia, WA  98504-2560 
foodassistance@agr.wa.gov</t>
  </si>
  <si>
    <t>The Emergency Food Assistance Program (TEFAP)
Commodity Supplemental Food Program (CSFP)</t>
  </si>
  <si>
    <t>Lead Agency Invoice Voucher Instructions
TEFAP/CSFP State Bridge Funds - SFY26</t>
  </si>
  <si>
    <t>The signed report must be scanned and emailed with a detailed general ledger to WSDA.</t>
  </si>
  <si>
    <t xml:space="preserve"> </t>
  </si>
  <si>
    <t>These sheets are protected: you may only input data into shaded cells.</t>
  </si>
  <si>
    <t>Note: gray cells have formulas and are protected.</t>
  </si>
  <si>
    <t>1) On the July tab, fill in the following information:</t>
  </si>
  <si>
    <r>
      <t xml:space="preserve">   Lead Agency Name and Address
</t>
    </r>
    <r>
      <rPr>
        <sz val="11"/>
        <rFont val="Calibri Light"/>
        <family val="2"/>
        <scheme val="major"/>
      </rPr>
      <t xml:space="preserve">   This information must match records on file for your Statewide Vendor Registration.</t>
    </r>
    <r>
      <rPr>
        <sz val="11"/>
        <rFont val="Calibri"/>
        <family val="2"/>
        <scheme val="minor"/>
      </rPr>
      <t xml:space="preserve">
   </t>
    </r>
    <r>
      <rPr>
        <sz val="11"/>
        <rFont val="Calibri Light"/>
        <family val="2"/>
        <scheme val="major"/>
      </rPr>
      <t>If a DBA is on file with OFM, please include it.</t>
    </r>
  </si>
  <si>
    <r>
      <t xml:space="preserve">   Statewide Vendor Number
</t>
    </r>
    <r>
      <rPr>
        <sz val="11"/>
        <rFont val="Calibri Light"/>
        <family val="2"/>
        <scheme val="major"/>
      </rPr>
      <t xml:space="preserve">   To update information, see: ofm.wa.gov/it-systems/accounting-systems/statewide-vendorpayee-services </t>
    </r>
  </si>
  <si>
    <t xml:space="preserve">   Agreement Number</t>
  </si>
  <si>
    <r>
      <t xml:space="preserve">   Total Yearly Budget  </t>
    </r>
    <r>
      <rPr>
        <sz val="10"/>
        <rFont val="Calibri Light"/>
        <family val="2"/>
        <scheme val="major"/>
      </rPr>
      <t>(Indirect, Admin, Operations, Food Purchases, Pass-through, Equipment)</t>
    </r>
  </si>
  <si>
    <t>This information is automatically transferred to the other tabs for the remaining months.</t>
  </si>
  <si>
    <t>2) On each month's tab, fill in the following sections:</t>
  </si>
  <si>
    <t xml:space="preserve">     Expenditure Detail:</t>
  </si>
  <si>
    <r>
      <t xml:space="preserve">   Expended This Period, by Budget Category </t>
    </r>
    <r>
      <rPr>
        <sz val="10"/>
        <rFont val="Calibri Light"/>
        <family val="2"/>
        <scheme val="major"/>
      </rPr>
      <t xml:space="preserve"> (Indirect, Admin, Operations, Food Purchases, Pass-through, 
   Equipment)</t>
    </r>
  </si>
  <si>
    <r>
      <t xml:space="preserve">   Billing Adjustment, if applicable:</t>
    </r>
    <r>
      <rPr>
        <sz val="11"/>
        <rFont val="Calibri Light"/>
        <family val="2"/>
        <scheme val="major"/>
      </rPr>
      <t xml:space="preserve"> </t>
    </r>
    <r>
      <rPr>
        <sz val="10"/>
        <rFont val="Calibri Light"/>
        <family val="2"/>
        <scheme val="major"/>
      </rPr>
      <t>If you make a fiscal error, or need to make some sort of adjustment to the 
   fiscal portion of a previously submitted report, please use the "Billing Adjustment" column.</t>
    </r>
  </si>
  <si>
    <t>3) Sign, enter the title of the authorized signer, and date each month's Invoice Voucher.
    Email it with the detailed general ledger to your FA Representative on or before the 20th of the month.</t>
  </si>
  <si>
    <t>WASHINGTON STATE</t>
  </si>
  <si>
    <t>AGENCY USE ONLY</t>
  </si>
  <si>
    <t>DEPARTMENT OF AGRICULTURE</t>
  </si>
  <si>
    <t>Agency</t>
  </si>
  <si>
    <t>Agreement Number</t>
  </si>
  <si>
    <r>
      <t xml:space="preserve">INVOICE VOUCHER </t>
    </r>
    <r>
      <rPr>
        <sz val="8"/>
        <rFont val="Times New Roman"/>
        <family val="1"/>
      </rPr>
      <t>(Form A19-1A)</t>
    </r>
  </si>
  <si>
    <t>K</t>
  </si>
  <si>
    <t>AGENCY</t>
  </si>
  <si>
    <r>
      <t xml:space="preserve">
</t>
    </r>
    <r>
      <rPr>
        <b/>
        <sz val="10"/>
        <color theme="1"/>
        <rFont val="Times New Roman"/>
        <family val="1"/>
      </rPr>
      <t>Instructions:</t>
    </r>
    <r>
      <rPr>
        <sz val="10"/>
        <color theme="1"/>
        <rFont val="Times New Roman"/>
        <family val="1"/>
      </rPr>
      <t xml:space="preserve"> Submit this form to claim payment for materials, merchandise or services.  Show complete detail for each item. 
</t>
    </r>
    <r>
      <rPr>
        <sz val="2"/>
        <color theme="1"/>
        <rFont val="Times New Roman"/>
        <family val="1"/>
      </rPr>
      <t xml:space="preserve">
</t>
    </r>
    <r>
      <rPr>
        <sz val="10"/>
        <color theme="1"/>
        <rFont val="Times New Roman"/>
        <family val="1"/>
      </rPr>
      <t>I hereby certify under perjury that the items and totals listed herein are proper charges for materials, merchandise or services furnished to the state of Washington.</t>
    </r>
  </si>
  <si>
    <t>Washington State Department of Agriculture
Food Assistance
PO Box 42560
Olympia, WA 98504-2560</t>
  </si>
  <si>
    <t>VENDOR OR CLAIMANT (Warrant is to be payable to)</t>
  </si>
  <si>
    <t>Lead Agency Name and Address:</t>
  </si>
  <si>
    <t>(Must match SWV Registration. Include DBA as applicable)</t>
  </si>
  <si>
    <t>Signature</t>
  </si>
  <si>
    <t>Statewide Vendor Number:</t>
  </si>
  <si>
    <t>Title</t>
  </si>
  <si>
    <t>Date</t>
  </si>
  <si>
    <t>Lead Agency Invoice Voucher - TEFAP/CSFP State Bridge Funds - SFY26</t>
  </si>
  <si>
    <t xml:space="preserve"> Expenditure Detail</t>
  </si>
  <si>
    <t>Total Yearly Budget</t>
  </si>
  <si>
    <t>Expended This Period</t>
  </si>
  <si>
    <t>Billing Adjustment</t>
  </si>
  <si>
    <t xml:space="preserve">Net Amount Requested </t>
  </si>
  <si>
    <t>Expended to Date</t>
  </si>
  <si>
    <t>Year to Date Balance</t>
  </si>
  <si>
    <t>Indirect</t>
  </si>
  <si>
    <t>Administration</t>
  </si>
  <si>
    <t>Operations</t>
  </si>
  <si>
    <t>Food Purchases</t>
  </si>
  <si>
    <t>Pass-through</t>
  </si>
  <si>
    <t>Equipment</t>
  </si>
  <si>
    <t>Total This Period</t>
  </si>
  <si>
    <t>BELOW FOR DEPARTMENT OF AGRICULTURE USE ONLY</t>
  </si>
  <si>
    <t>Federal Tax ID Number</t>
  </si>
  <si>
    <t>Program Approval</t>
  </si>
  <si>
    <t>Doc Input Date</t>
  </si>
  <si>
    <t>Current Doc Number</t>
  </si>
  <si>
    <t>Reference Doc Number</t>
  </si>
  <si>
    <t>Vendor Number</t>
  </si>
  <si>
    <t>Account Number</t>
  </si>
  <si>
    <t>Vendor Message</t>
  </si>
  <si>
    <t>Trans 
Code</t>
  </si>
  <si>
    <t>Fund Source</t>
  </si>
  <si>
    <t>Fund 
(Acct)</t>
  </si>
  <si>
    <t>Appn Index</t>
  </si>
  <si>
    <t>Program 
Index</t>
  </si>
  <si>
    <t>Sub 
Obj</t>
  </si>
  <si>
    <t>Sub 
Sub Obj</t>
  </si>
  <si>
    <t>Amount</t>
  </si>
  <si>
    <t>Invoice Number</t>
  </si>
  <si>
    <t>GFS</t>
  </si>
  <si>
    <t>001</t>
  </si>
  <si>
    <t>AD*</t>
  </si>
  <si>
    <t>92115</t>
  </si>
  <si>
    <t>NZ</t>
  </si>
  <si>
    <t>Accounting Approval For Payment</t>
  </si>
  <si>
    <t>Warrant Total</t>
  </si>
  <si>
    <t>Warrant Number</t>
  </si>
  <si>
    <r>
      <rPr>
        <b/>
        <sz val="2"/>
        <color theme="1"/>
        <rFont val="Times New Roman"/>
        <family val="1"/>
      </rPr>
      <t xml:space="preserve">
</t>
    </r>
    <r>
      <rPr>
        <b/>
        <sz val="10"/>
        <color theme="1"/>
        <rFont val="Times New Roman"/>
        <family val="1"/>
      </rPr>
      <t>Instructions:</t>
    </r>
    <r>
      <rPr>
        <sz val="10"/>
        <color theme="1"/>
        <rFont val="Times New Roman"/>
        <family val="1"/>
      </rPr>
      <t xml:space="preserve"> Submit this form to claim payment for materials, merchandise or services.  Show complete detail for each item. 
</t>
    </r>
    <r>
      <rPr>
        <sz val="2"/>
        <color theme="1"/>
        <rFont val="Times New Roman"/>
        <family val="1"/>
      </rPr>
      <t xml:space="preserve">
</t>
    </r>
    <r>
      <rPr>
        <sz val="10"/>
        <color theme="1"/>
        <rFont val="Times New Roman"/>
        <family val="1"/>
      </rPr>
      <t>I hereby certify under perjury that the items and totals listed herein are proper charges for materials, merchandise or services furnished to the state of Washington.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</si>
</sst>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41">
    <font>
      <sz val="11"/>
      <color theme="1"/>
      <name val="Calibri"/>
      <family val="2"/>
      <scheme val="minor"/>
    </font>
    <font>
      <sz val="9"/>
      <color theme="1"/>
      <name val="Times New Roman"/>
      <family val="1"/>
    </font>
    <font>
      <b/>
      <sz val="9"/>
      <color theme="1"/>
      <name val="Times New Roman"/>
      <family val="1"/>
    </font>
    <font>
      <b/>
      <sz val="10"/>
      <color theme="1"/>
      <name val="Times New Roman"/>
      <family val="1"/>
    </font>
    <font>
      <sz val="11"/>
      <color theme="1"/>
      <name val="Times New Roman"/>
      <family val="1"/>
    </font>
    <font>
      <sz val="10"/>
      <color theme="1"/>
      <name val="Times New Roman"/>
      <family val="1"/>
    </font>
    <font>
      <sz val="11"/>
      <color theme="1"/>
      <name val="Calibri"/>
      <family val="2"/>
      <scheme val="minor"/>
    </font>
    <font>
      <sz val="10"/>
      <name val="Arial"/>
      <family val="2"/>
    </font>
    <font>
      <sz val="7"/>
      <color theme="1"/>
      <name val="Calibri"/>
      <family val="2"/>
      <scheme val="minor"/>
    </font>
    <font>
      <sz val="9"/>
      <color theme="1"/>
      <name val="Calibri"/>
      <family val="2"/>
      <scheme val="minor"/>
    </font>
    <font>
      <b/>
      <sz val="9"/>
      <color rgb="FF0070C0"/>
      <name val="Calibri"/>
      <family val="2"/>
      <scheme val="minor"/>
    </font>
    <font>
      <b/>
      <sz val="9"/>
      <color theme="1"/>
      <name val="Calibri"/>
      <family val="2"/>
      <scheme val="minor"/>
    </font>
    <font>
      <b/>
      <u/>
      <sz val="9"/>
      <color theme="1"/>
      <name val="Calibri"/>
      <family val="2"/>
      <scheme val="minor"/>
    </font>
    <font>
      <sz val="9"/>
      <name val="Calibri"/>
      <family val="2"/>
      <scheme val="minor"/>
    </font>
    <font>
      <sz val="10"/>
      <name val="Calibri"/>
      <family val="2"/>
      <scheme val="minor"/>
    </font>
    <font>
      <sz val="11"/>
      <name val="Calibri"/>
      <family val="2"/>
      <scheme val="minor"/>
    </font>
    <font>
      <sz val="16"/>
      <name val="Calibri"/>
      <family val="2"/>
      <scheme val="minor"/>
    </font>
    <font>
      <sz val="11"/>
      <name val="Calibri Light"/>
      <family val="2"/>
      <scheme val="major"/>
    </font>
    <font>
      <sz val="10"/>
      <name val="Calibri Light"/>
      <family val="2"/>
      <scheme val="major"/>
    </font>
    <font>
      <b/>
      <sz val="10"/>
      <color theme="8" tint="-0.249977111117893"/>
      <name val="Calibri"/>
      <family val="2"/>
      <scheme val="minor"/>
    </font>
    <font>
      <sz val="8"/>
      <name val="Times New Roman"/>
      <family val="1"/>
    </font>
    <font>
      <sz val="10"/>
      <name val="Times New Roman"/>
      <family val="1"/>
    </font>
    <font>
      <sz val="7"/>
      <color theme="1"/>
      <name val="Times New Roman"/>
      <family val="1"/>
    </font>
    <font>
      <sz val="9"/>
      <color theme="1"/>
      <name val="Calibri Light"/>
      <family val="2"/>
    </font>
    <font>
      <b/>
      <sz val="9"/>
      <name val="Calibri"/>
      <family val="2"/>
      <scheme val="minor"/>
    </font>
    <font>
      <sz val="7"/>
      <name val="Times New Roman"/>
      <family val="1"/>
    </font>
    <font>
      <sz val="9"/>
      <name val="Times New Roman"/>
      <family val="1"/>
    </font>
    <font>
      <b/>
      <sz val="9"/>
      <name val="Times New Roman"/>
      <family val="1"/>
    </font>
    <font>
      <b/>
      <sz val="10"/>
      <name val="Times New Roman"/>
      <family val="1"/>
    </font>
    <font>
      <sz val="2"/>
      <color theme="1"/>
      <name val="Times New Roman"/>
      <family val="1"/>
    </font>
    <font>
      <b/>
      <sz val="2"/>
      <color theme="1"/>
      <name val="Times New Roman"/>
      <family val="1"/>
    </font>
    <font>
      <b/>
      <sz val="10"/>
      <color theme="9" tint="-0.249977111117893"/>
      <name val="Calibri"/>
      <family val="2"/>
      <scheme val="minor"/>
    </font>
    <font>
      <sz val="11"/>
      <color rgb="FFC00000"/>
      <name val="Calibri"/>
      <family val="2"/>
      <scheme val="minor"/>
    </font>
    <font>
      <sz val="8"/>
      <color rgb="FFC00000"/>
      <name val="Calibri"/>
      <family val="2"/>
      <scheme val="minor"/>
    </font>
    <font>
      <sz val="8.5"/>
      <name val="Times New Roman"/>
      <family val="1"/>
    </font>
    <font>
      <sz val="16"/>
      <color theme="8" tint="-0.249977111117893"/>
      <name val="Calibri"/>
      <family val="2"/>
      <scheme val="minor"/>
    </font>
    <font>
      <b/>
      <sz val="11"/>
      <color theme="8" tint="-0.249977111117893"/>
      <name val="Times New Roman"/>
      <family val="1"/>
    </font>
    <font>
      <sz val="11"/>
      <color theme="8" tint="-0.249977111117893"/>
      <name val="Calibri"/>
      <family val="2"/>
      <scheme val="minor"/>
    </font>
    <font>
      <sz val="14"/>
      <color theme="1"/>
      <name val="Calibri"/>
      <family val="2"/>
      <scheme val="minor"/>
    </font>
    <font>
      <i/>
      <sz val="9"/>
      <name val="Times New Roman"/>
      <family val="1"/>
    </font>
    <font>
      <sz val="14"/>
      <color theme="1"/>
      <name val="Lucida Handwriting"/>
      <family val="4"/>
    </font>
  </fonts>
  <fills count="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4" tint="0.59999389629810485"/>
        <bgColor indexed="64"/>
      </patternFill>
    </fill>
  </fills>
  <borders count="16">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6" fillId="0" borderId="0" applyFont="0" applyFill="0" applyBorder="0" applyAlignment="0" applyProtection="0"/>
    <xf numFmtId="0" fontId="7" fillId="0" borderId="0"/>
  </cellStyleXfs>
  <cellXfs count="215">
    <xf numFmtId="0" fontId="0" fillId="0" borderId="0" xfId="0"/>
    <xf numFmtId="0" fontId="1" fillId="0" borderId="0" xfId="0" applyFont="1"/>
    <xf numFmtId="0" fontId="4" fillId="0" borderId="0" xfId="0" applyFont="1"/>
    <xf numFmtId="0" fontId="5" fillId="0" borderId="0" xfId="0" applyFont="1"/>
    <xf numFmtId="0" fontId="1" fillId="0" borderId="0" xfId="0" applyFont="1" applyAlignment="1">
      <alignment vertical="center"/>
    </xf>
    <xf numFmtId="0" fontId="1" fillId="0" borderId="13" xfId="0" applyFont="1" applyBorder="1"/>
    <xf numFmtId="0" fontId="1" fillId="0" borderId="9" xfId="0" applyFont="1" applyBorder="1"/>
    <xf numFmtId="0" fontId="1" fillId="0" borderId="13" xfId="0" applyFont="1" applyBorder="1" applyAlignment="1">
      <alignment horizontal="left" vertical="center" wrapText="1"/>
    </xf>
    <xf numFmtId="0" fontId="1" fillId="0" borderId="3" xfId="0" applyFont="1" applyBorder="1"/>
    <xf numFmtId="0" fontId="1" fillId="0" borderId="1" xfId="0" applyFont="1" applyBorder="1" applyAlignment="1">
      <alignment horizontal="left"/>
    </xf>
    <xf numFmtId="0" fontId="1" fillId="0" borderId="5" xfId="0" applyFont="1" applyBorder="1"/>
    <xf numFmtId="0" fontId="1" fillId="0" borderId="2" xfId="0" applyFont="1" applyBorder="1" applyAlignment="1">
      <alignment horizontal="left" vertical="top"/>
    </xf>
    <xf numFmtId="0" fontId="1" fillId="0" borderId="0" xfId="0" applyFont="1" applyAlignment="1">
      <alignment vertical="top"/>
    </xf>
    <xf numFmtId="0" fontId="1" fillId="0" borderId="0" xfId="0" applyFont="1" applyAlignment="1">
      <alignment horizontal="left" vertical="top"/>
    </xf>
    <xf numFmtId="0" fontId="9" fillId="0" borderId="0" xfId="0" applyFont="1"/>
    <xf numFmtId="0" fontId="9" fillId="0" borderId="0" xfId="0" applyFont="1" applyAlignment="1">
      <alignment horizontal="center" wrapText="1"/>
    </xf>
    <xf numFmtId="0" fontId="9" fillId="0" borderId="9" xfId="0" applyFont="1" applyBorder="1"/>
    <xf numFmtId="0" fontId="9" fillId="0" borderId="13" xfId="0" applyFont="1" applyBorder="1"/>
    <xf numFmtId="0" fontId="11" fillId="0" borderId="0" xfId="0" applyFont="1"/>
    <xf numFmtId="0" fontId="9" fillId="0" borderId="5" xfId="0" applyFont="1" applyBorder="1"/>
    <xf numFmtId="0" fontId="9" fillId="0" borderId="2" xfId="0" applyFont="1" applyBorder="1"/>
    <xf numFmtId="0" fontId="9" fillId="0" borderId="6" xfId="0" applyFont="1" applyBorder="1"/>
    <xf numFmtId="0" fontId="9" fillId="0" borderId="3" xfId="0" applyFont="1" applyBorder="1"/>
    <xf numFmtId="0" fontId="9" fillId="0" borderId="1" xfId="0" applyFont="1" applyBorder="1"/>
    <xf numFmtId="0" fontId="9" fillId="0" borderId="4" xfId="0" applyFont="1" applyBorder="1"/>
    <xf numFmtId="0" fontId="12" fillId="0" borderId="0" xfId="0" applyFont="1"/>
    <xf numFmtId="0" fontId="14" fillId="0" borderId="0" xfId="0" applyFont="1" applyAlignment="1">
      <alignment horizontal="right" wrapText="1"/>
    </xf>
    <xf numFmtId="0" fontId="15" fillId="0" borderId="0" xfId="0" applyFont="1"/>
    <xf numFmtId="0" fontId="15" fillId="0" borderId="0" xfId="0" applyFont="1" applyAlignment="1">
      <alignment wrapText="1"/>
    </xf>
    <xf numFmtId="0" fontId="16" fillId="0" borderId="0" xfId="0" applyFont="1" applyAlignment="1">
      <alignment vertical="center"/>
    </xf>
    <xf numFmtId="0" fontId="15" fillId="0" borderId="0" xfId="0" applyFont="1" applyAlignment="1">
      <alignment horizontal="left" indent="2"/>
    </xf>
    <xf numFmtId="0" fontId="17" fillId="0" borderId="0" xfId="0" applyFont="1" applyAlignment="1">
      <alignment horizontal="left" indent="3"/>
    </xf>
    <xf numFmtId="0" fontId="15" fillId="0" borderId="0" xfId="0" applyFont="1" applyAlignment="1">
      <alignment horizontal="left" wrapText="1" indent="2"/>
    </xf>
    <xf numFmtId="0" fontId="15" fillId="0" borderId="0" xfId="0" applyFont="1" applyAlignment="1">
      <alignment horizontal="left" wrapText="1" indent="1"/>
    </xf>
    <xf numFmtId="0" fontId="9" fillId="0" borderId="13" xfId="0" applyFont="1" applyBorder="1" applyAlignment="1">
      <alignment wrapText="1"/>
    </xf>
    <xf numFmtId="0" fontId="11" fillId="0" borderId="0" xfId="0" applyFont="1" applyAlignment="1">
      <alignment wrapText="1"/>
    </xf>
    <xf numFmtId="44" fontId="9" fillId="2" borderId="2" xfId="0" applyNumberFormat="1" applyFont="1" applyFill="1" applyBorder="1"/>
    <xf numFmtId="44" fontId="11" fillId="2" borderId="14" xfId="0" applyNumberFormat="1" applyFont="1" applyFill="1" applyBorder="1"/>
    <xf numFmtId="164" fontId="13" fillId="0" borderId="0" xfId="1" applyNumberFormat="1" applyFont="1" applyFill="1" applyBorder="1" applyAlignment="1" applyProtection="1"/>
    <xf numFmtId="49" fontId="22" fillId="0" borderId="0" xfId="0" applyNumberFormat="1" applyFont="1" applyAlignment="1">
      <alignment vertical="center"/>
    </xf>
    <xf numFmtId="49" fontId="1" fillId="0" borderId="0" xfId="0" applyNumberFormat="1" applyFont="1" applyAlignment="1">
      <alignment vertical="center"/>
    </xf>
    <xf numFmtId="49" fontId="1" fillId="0" borderId="0" xfId="0" applyNumberFormat="1" applyFont="1"/>
    <xf numFmtId="0" fontId="15" fillId="0" borderId="0" xfId="0" applyFont="1" applyAlignment="1">
      <alignment horizontal="center"/>
    </xf>
    <xf numFmtId="0" fontId="17" fillId="0" borderId="0" xfId="0" applyFont="1"/>
    <xf numFmtId="49" fontId="25" fillId="0" borderId="0" xfId="0" applyNumberFormat="1" applyFont="1" applyAlignment="1">
      <alignment vertical="center"/>
    </xf>
    <xf numFmtId="49" fontId="26" fillId="0" borderId="0" xfId="0" applyNumberFormat="1" applyFont="1" applyAlignment="1">
      <alignment vertical="center"/>
    </xf>
    <xf numFmtId="49" fontId="26" fillId="0" borderId="0" xfId="0" applyNumberFormat="1" applyFont="1"/>
    <xf numFmtId="49" fontId="26" fillId="0" borderId="0" xfId="0" applyNumberFormat="1" applyFont="1" applyAlignment="1">
      <alignment horizontal="center" vertical="center"/>
    </xf>
    <xf numFmtId="49" fontId="25" fillId="0" borderId="7" xfId="0" applyNumberFormat="1" applyFont="1" applyBorder="1" applyAlignment="1">
      <alignment horizontal="left" wrapText="1"/>
    </xf>
    <xf numFmtId="49" fontId="25" fillId="0" borderId="3" xfId="0" applyNumberFormat="1" applyFont="1" applyBorder="1" applyAlignment="1">
      <alignment wrapText="1"/>
    </xf>
    <xf numFmtId="49" fontId="20" fillId="0" borderId="4" xfId="0" applyNumberFormat="1" applyFont="1" applyBorder="1" applyAlignment="1">
      <alignment wrapText="1"/>
    </xf>
    <xf numFmtId="49" fontId="20" fillId="0" borderId="0" xfId="0" applyNumberFormat="1" applyFont="1" applyAlignment="1">
      <alignment wrapText="1"/>
    </xf>
    <xf numFmtId="49" fontId="26" fillId="0" borderId="15" xfId="0" applyNumberFormat="1" applyFont="1" applyBorder="1" applyAlignment="1">
      <alignment horizontal="center" vertical="center"/>
    </xf>
    <xf numFmtId="49" fontId="26" fillId="0" borderId="8" xfId="0" applyNumberFormat="1" applyFont="1" applyBorder="1" applyAlignment="1">
      <alignment horizontal="center" vertical="center"/>
    </xf>
    <xf numFmtId="49" fontId="21" fillId="0" borderId="5" xfId="0" applyNumberFormat="1" applyFont="1" applyBorder="1"/>
    <xf numFmtId="49" fontId="14" fillId="0" borderId="6" xfId="0" applyNumberFormat="1" applyFont="1" applyBorder="1" applyAlignment="1">
      <alignment wrapText="1"/>
    </xf>
    <xf numFmtId="49" fontId="21" fillId="0" borderId="2" xfId="0" applyNumberFormat="1" applyFont="1" applyBorder="1"/>
    <xf numFmtId="49" fontId="21" fillId="2" borderId="2" xfId="0" applyNumberFormat="1" applyFont="1" applyFill="1" applyBorder="1"/>
    <xf numFmtId="49" fontId="21" fillId="0" borderId="3" xfId="0" applyNumberFormat="1" applyFont="1" applyBorder="1" applyAlignment="1">
      <alignment horizontal="left"/>
    </xf>
    <xf numFmtId="49" fontId="21" fillId="0" borderId="1" xfId="0" applyNumberFormat="1" applyFont="1" applyBorder="1" applyAlignment="1">
      <alignment horizontal="left"/>
    </xf>
    <xf numFmtId="49" fontId="21" fillId="0" borderId="1" xfId="0" applyNumberFormat="1" applyFont="1" applyBorder="1"/>
    <xf numFmtId="49" fontId="21" fillId="0" borderId="0" xfId="0" applyNumberFormat="1" applyFont="1"/>
    <xf numFmtId="49" fontId="21" fillId="0" borderId="9" xfId="0" applyNumberFormat="1" applyFont="1" applyBorder="1" applyAlignment="1">
      <alignment horizontal="left"/>
    </xf>
    <xf numFmtId="49" fontId="21" fillId="0" borderId="0" xfId="0" applyNumberFormat="1" applyFont="1" applyAlignment="1">
      <alignment horizontal="left"/>
    </xf>
    <xf numFmtId="49" fontId="21" fillId="0" borderId="0" xfId="0" applyNumberFormat="1" applyFont="1" applyAlignment="1">
      <alignment horizontal="left" vertical="top"/>
    </xf>
    <xf numFmtId="49" fontId="21" fillId="0" borderId="5" xfId="0" applyNumberFormat="1" applyFont="1" applyBorder="1" applyAlignment="1">
      <alignment vertical="center"/>
    </xf>
    <xf numFmtId="49" fontId="28" fillId="0" borderId="2" xfId="0" applyNumberFormat="1" applyFont="1" applyBorder="1" applyAlignment="1">
      <alignment horizontal="left" vertical="center"/>
    </xf>
    <xf numFmtId="49" fontId="21" fillId="0" borderId="2" xfId="0" applyNumberFormat="1" applyFont="1" applyBorder="1" applyAlignment="1">
      <alignment vertical="center"/>
    </xf>
    <xf numFmtId="49" fontId="20" fillId="0" borderId="2" xfId="0" applyNumberFormat="1" applyFont="1" applyBorder="1" applyAlignment="1">
      <alignment horizontal="left" vertical="center"/>
    </xf>
    <xf numFmtId="49" fontId="21" fillId="0" borderId="6" xfId="0" applyNumberFormat="1" applyFont="1" applyBorder="1"/>
    <xf numFmtId="49" fontId="26" fillId="0" borderId="13" xfId="0" applyNumberFormat="1" applyFont="1" applyBorder="1" applyAlignment="1">
      <alignment horizontal="left" vertical="center" wrapText="1"/>
    </xf>
    <xf numFmtId="49" fontId="21" fillId="0" borderId="5" xfId="0" applyNumberFormat="1" applyFont="1" applyBorder="1" applyAlignment="1">
      <alignment horizontal="left"/>
    </xf>
    <xf numFmtId="49" fontId="1" fillId="0" borderId="3" xfId="0" applyNumberFormat="1" applyFont="1" applyBorder="1"/>
    <xf numFmtId="49" fontId="1" fillId="0" borderId="1" xfId="0" applyNumberFormat="1" applyFont="1" applyBorder="1" applyAlignment="1">
      <alignment horizontal="left"/>
    </xf>
    <xf numFmtId="49" fontId="1" fillId="0" borderId="9" xfId="0" applyNumberFormat="1" applyFont="1" applyBorder="1"/>
    <xf numFmtId="49" fontId="1" fillId="0" borderId="13" xfId="0" applyNumberFormat="1" applyFont="1" applyBorder="1"/>
    <xf numFmtId="49" fontId="1" fillId="0" borderId="0" xfId="0" applyNumberFormat="1" applyFont="1" applyAlignment="1">
      <alignment horizontal="left" vertical="top"/>
    </xf>
    <xf numFmtId="49" fontId="1" fillId="0" borderId="0" xfId="0" applyNumberFormat="1" applyFont="1" applyAlignment="1">
      <alignment vertical="top"/>
    </xf>
    <xf numFmtId="49" fontId="1" fillId="0" borderId="5" xfId="0" applyNumberFormat="1" applyFont="1" applyBorder="1"/>
    <xf numFmtId="49" fontId="1" fillId="0" borderId="2" xfId="0" applyNumberFormat="1" applyFont="1" applyBorder="1" applyAlignment="1">
      <alignment horizontal="left" vertical="top"/>
    </xf>
    <xf numFmtId="0" fontId="31" fillId="0" borderId="9" xfId="0" applyFont="1" applyBorder="1"/>
    <xf numFmtId="37" fontId="13" fillId="0" borderId="0" xfId="1" applyNumberFormat="1" applyFont="1" applyFill="1" applyBorder="1" applyAlignment="1" applyProtection="1"/>
    <xf numFmtId="37" fontId="24" fillId="0" borderId="0" xfId="1" applyNumberFormat="1" applyFont="1" applyFill="1" applyBorder="1" applyAlignment="1" applyProtection="1"/>
    <xf numFmtId="0" fontId="8" fillId="0" borderId="0" xfId="0" applyFont="1"/>
    <xf numFmtId="0" fontId="8" fillId="0" borderId="0" xfId="0" applyFont="1" applyAlignment="1">
      <alignment vertical="center"/>
    </xf>
    <xf numFmtId="0" fontId="19" fillId="0" borderId="9" xfId="0" applyFont="1" applyBorder="1"/>
    <xf numFmtId="0" fontId="10" fillId="0" borderId="9" xfId="0" applyFont="1" applyBorder="1"/>
    <xf numFmtId="0" fontId="33" fillId="0" borderId="0" xfId="0" applyFont="1" applyAlignment="1">
      <alignment wrapText="1"/>
    </xf>
    <xf numFmtId="0" fontId="32" fillId="0" borderId="0" xfId="0" applyFont="1"/>
    <xf numFmtId="44" fontId="9" fillId="0" borderId="0" xfId="0" applyNumberFormat="1" applyFont="1"/>
    <xf numFmtId="0" fontId="23" fillId="0" borderId="0" xfId="0" applyFont="1" applyAlignment="1">
      <alignment vertical="top"/>
    </xf>
    <xf numFmtId="49" fontId="26" fillId="0" borderId="12" xfId="0" applyNumberFormat="1" applyFont="1" applyBorder="1" applyAlignment="1">
      <alignment vertical="center"/>
    </xf>
    <xf numFmtId="0" fontId="26" fillId="0" borderId="1" xfId="0" applyFont="1" applyBorder="1" applyAlignment="1">
      <alignment horizontal="left"/>
    </xf>
    <xf numFmtId="49" fontId="26" fillId="0" borderId="1" xfId="0" applyNumberFormat="1" applyFont="1" applyBorder="1" applyAlignment="1">
      <alignment horizontal="left"/>
    </xf>
    <xf numFmtId="0" fontId="24" fillId="0" borderId="0" xfId="0" applyFont="1"/>
    <xf numFmtId="0" fontId="17" fillId="3" borderId="0" xfId="0" applyFont="1" applyFill="1" applyAlignment="1">
      <alignment horizontal="center"/>
    </xf>
    <xf numFmtId="0" fontId="15" fillId="4" borderId="0" xfId="0" applyFont="1" applyFill="1" applyAlignment="1">
      <alignment horizontal="center"/>
    </xf>
    <xf numFmtId="0" fontId="19" fillId="0" borderId="9" xfId="0" applyFont="1" applyBorder="1" applyAlignment="1">
      <alignment vertical="top"/>
    </xf>
    <xf numFmtId="44" fontId="9" fillId="4" borderId="2" xfId="0" applyNumberFormat="1" applyFont="1" applyFill="1" applyBorder="1" applyProtection="1">
      <protection locked="0"/>
    </xf>
    <xf numFmtId="44" fontId="9" fillId="5" borderId="2" xfId="0" applyNumberFormat="1" applyFont="1" applyFill="1" applyBorder="1" applyProtection="1">
      <protection locked="0"/>
    </xf>
    <xf numFmtId="0" fontId="37" fillId="0" borderId="0" xfId="0" applyFont="1"/>
    <xf numFmtId="49" fontId="35" fillId="0" borderId="0" xfId="0" applyNumberFormat="1" applyFont="1" applyAlignment="1">
      <alignment horizontal="center" vertical="center" wrapText="1"/>
    </xf>
    <xf numFmtId="49" fontId="21" fillId="0" borderId="4" xfId="0" applyNumberFormat="1" applyFont="1" applyBorder="1"/>
    <xf numFmtId="49" fontId="27" fillId="0" borderId="12" xfId="0" applyNumberFormat="1" applyFont="1" applyBorder="1" applyAlignment="1">
      <alignment vertical="center"/>
    </xf>
    <xf numFmtId="49" fontId="21" fillId="0" borderId="13" xfId="0" applyNumberFormat="1" applyFont="1" applyBorder="1"/>
    <xf numFmtId="49" fontId="20" fillId="0" borderId="4" xfId="0" applyNumberFormat="1" applyFont="1" applyBorder="1"/>
    <xf numFmtId="49" fontId="21" fillId="0" borderId="6" xfId="0" applyNumberFormat="1" applyFont="1" applyBorder="1" applyAlignment="1">
      <alignment vertical="center"/>
    </xf>
    <xf numFmtId="1" fontId="14" fillId="5" borderId="2" xfId="0" applyNumberFormat="1" applyFont="1" applyFill="1" applyBorder="1" applyAlignment="1" applyProtection="1">
      <alignment wrapText="1"/>
      <protection locked="0"/>
    </xf>
    <xf numFmtId="49" fontId="21" fillId="0" borderId="12" xfId="0" applyNumberFormat="1" applyFont="1" applyBorder="1" applyAlignment="1">
      <alignment vertical="center" wrapText="1"/>
    </xf>
    <xf numFmtId="49" fontId="21" fillId="0" borderId="13" xfId="0" applyNumberFormat="1" applyFont="1" applyBorder="1" applyAlignment="1">
      <alignment vertical="center" wrapText="1"/>
    </xf>
    <xf numFmtId="49" fontId="21" fillId="0" borderId="6" xfId="0" applyNumberFormat="1" applyFont="1" applyBorder="1" applyAlignment="1">
      <alignment vertical="center" wrapText="1"/>
    </xf>
    <xf numFmtId="0" fontId="39" fillId="0" borderId="0" xfId="0" applyFont="1" applyAlignment="1">
      <alignment horizontal="left"/>
    </xf>
    <xf numFmtId="0" fontId="34" fillId="0" borderId="0" xfId="0" applyFont="1" applyAlignment="1">
      <alignment vertical="center"/>
    </xf>
    <xf numFmtId="0" fontId="1" fillId="0" borderId="6" xfId="0" applyFont="1" applyBorder="1"/>
    <xf numFmtId="0" fontId="5" fillId="0" borderId="12" xfId="0" applyFont="1" applyBorder="1" applyAlignment="1">
      <alignment vertical="center" wrapText="1"/>
    </xf>
    <xf numFmtId="49" fontId="14" fillId="4" borderId="2" xfId="0" applyNumberFormat="1" applyFont="1" applyFill="1" applyBorder="1" applyProtection="1">
      <protection locked="0"/>
    </xf>
    <xf numFmtId="49" fontId="34" fillId="0" borderId="0" xfId="0" applyNumberFormat="1" applyFont="1" applyAlignment="1">
      <alignment vertical="center"/>
    </xf>
    <xf numFmtId="49" fontId="1" fillId="0" borderId="6" xfId="0" applyNumberFormat="1" applyFont="1" applyBorder="1"/>
    <xf numFmtId="1" fontId="21" fillId="2" borderId="2" xfId="0" applyNumberFormat="1" applyFont="1" applyFill="1" applyBorder="1"/>
    <xf numFmtId="0" fontId="38" fillId="0" borderId="0" xfId="0" applyFont="1" applyAlignment="1">
      <alignment wrapText="1"/>
    </xf>
    <xf numFmtId="49" fontId="14" fillId="0" borderId="0" xfId="0" applyNumberFormat="1" applyFont="1"/>
    <xf numFmtId="49" fontId="1" fillId="0" borderId="13" xfId="0" applyNumberFormat="1" applyFont="1" applyBorder="1" applyAlignment="1">
      <alignment horizontal="left" vertical="center" wrapText="1"/>
    </xf>
    <xf numFmtId="49" fontId="21" fillId="0" borderId="2" xfId="0" applyNumberFormat="1" applyFont="1" applyBorder="1" applyAlignment="1">
      <alignment horizontal="left" vertical="center"/>
    </xf>
    <xf numFmtId="0" fontId="1" fillId="0" borderId="0" xfId="0" applyFont="1" applyAlignment="1">
      <alignment horizontal="left"/>
    </xf>
    <xf numFmtId="49" fontId="14" fillId="4" borderId="2" xfId="0" applyNumberFormat="1" applyFont="1" applyFill="1" applyBorder="1" applyAlignment="1" applyProtection="1">
      <alignment horizontal="left"/>
      <protection locked="0"/>
    </xf>
    <xf numFmtId="49" fontId="1" fillId="0" borderId="0" xfId="0" applyNumberFormat="1" applyFont="1" applyAlignment="1">
      <alignment horizontal="left"/>
    </xf>
    <xf numFmtId="49" fontId="14" fillId="5" borderId="0" xfId="0" applyNumberFormat="1" applyFont="1" applyFill="1" applyAlignment="1" applyProtection="1">
      <alignment horizontal="left" vertical="top"/>
      <protection locked="0"/>
    </xf>
    <xf numFmtId="49" fontId="14" fillId="4" borderId="5" xfId="0" applyNumberFormat="1" applyFont="1" applyFill="1" applyBorder="1" applyAlignment="1" applyProtection="1">
      <alignment horizontal="left"/>
      <protection locked="0"/>
    </xf>
    <xf numFmtId="49" fontId="14" fillId="4" borderId="2" xfId="0" applyNumberFormat="1" applyFont="1" applyFill="1" applyBorder="1" applyAlignment="1" applyProtection="1">
      <alignment horizontal="left"/>
      <protection locked="0"/>
    </xf>
    <xf numFmtId="49" fontId="26" fillId="0" borderId="10" xfId="0" applyNumberFormat="1" applyFont="1" applyBorder="1" applyAlignment="1">
      <alignment horizontal="center" vertical="center"/>
    </xf>
    <xf numFmtId="49" fontId="26" fillId="0" borderId="12" xfId="0" applyNumberFormat="1" applyFont="1" applyBorder="1" applyAlignment="1">
      <alignment horizontal="center" vertical="center"/>
    </xf>
    <xf numFmtId="49" fontId="25" fillId="0" borderId="3" xfId="0" applyNumberFormat="1" applyFont="1" applyBorder="1" applyAlignment="1">
      <alignment horizontal="left" vertical="center"/>
    </xf>
    <xf numFmtId="49" fontId="25" fillId="0" borderId="1" xfId="0" applyNumberFormat="1" applyFont="1" applyBorder="1" applyAlignment="1">
      <alignment horizontal="left" vertical="center"/>
    </xf>
    <xf numFmtId="49" fontId="25" fillId="0" borderId="4" xfId="0" applyNumberFormat="1" applyFont="1" applyBorder="1" applyAlignment="1">
      <alignment horizontal="left" vertical="center"/>
    </xf>
    <xf numFmtId="49" fontId="26" fillId="0" borderId="5" xfId="0" applyNumberFormat="1" applyFont="1" applyBorder="1" applyAlignment="1">
      <alignment horizontal="left"/>
    </xf>
    <xf numFmtId="49" fontId="26" fillId="0" borderId="2" xfId="0" applyNumberFormat="1" applyFont="1" applyBorder="1" applyAlignment="1">
      <alignment horizontal="left"/>
    </xf>
    <xf numFmtId="49" fontId="26" fillId="0" borderId="6" xfId="0" applyNumberFormat="1" applyFont="1" applyBorder="1" applyAlignment="1">
      <alignment horizontal="left"/>
    </xf>
    <xf numFmtId="49" fontId="26" fillId="0" borderId="5" xfId="0" applyNumberFormat="1" applyFont="1" applyBorder="1" applyAlignment="1">
      <alignment horizontal="center" vertical="center"/>
    </xf>
    <xf numFmtId="49" fontId="26" fillId="0" borderId="2" xfId="0" applyNumberFormat="1" applyFont="1" applyBorder="1" applyAlignment="1">
      <alignment horizontal="center" vertical="center"/>
    </xf>
    <xf numFmtId="49" fontId="26" fillId="0" borderId="6" xfId="0" applyNumberFormat="1" applyFont="1" applyBorder="1" applyAlignment="1">
      <alignment horizontal="center" vertical="center"/>
    </xf>
    <xf numFmtId="49" fontId="26" fillId="2" borderId="5" xfId="0" applyNumberFormat="1" applyFont="1" applyFill="1" applyBorder="1" applyAlignment="1">
      <alignment horizontal="left" vertical="center"/>
    </xf>
    <xf numFmtId="0" fontId="26" fillId="2" borderId="2" xfId="0" applyFont="1" applyFill="1" applyBorder="1" applyAlignment="1">
      <alignment horizontal="left" vertical="center"/>
    </xf>
    <xf numFmtId="0" fontId="26" fillId="2" borderId="0" xfId="0" applyFont="1" applyFill="1" applyAlignment="1">
      <alignment horizontal="left" vertical="center"/>
    </xf>
    <xf numFmtId="49" fontId="26" fillId="0" borderId="10" xfId="0" applyNumberFormat="1" applyFont="1" applyBorder="1" applyAlignment="1">
      <alignment horizontal="left" vertical="center"/>
    </xf>
    <xf numFmtId="49" fontId="26" fillId="0" borderId="12" xfId="0" applyNumberFormat="1" applyFont="1" applyBorder="1" applyAlignment="1">
      <alignment horizontal="left" vertical="center"/>
    </xf>
    <xf numFmtId="0" fontId="26" fillId="0" borderId="10" xfId="0" applyFont="1" applyBorder="1" applyAlignment="1">
      <alignment horizontal="left" vertical="center"/>
    </xf>
    <xf numFmtId="0" fontId="26" fillId="0" borderId="11" xfId="0" applyFont="1" applyBorder="1" applyAlignment="1">
      <alignment horizontal="left" vertical="center"/>
    </xf>
    <xf numFmtId="49" fontId="27" fillId="0" borderId="10" xfId="0" applyNumberFormat="1" applyFont="1" applyBorder="1" applyAlignment="1">
      <alignment horizontal="center" vertical="center"/>
    </xf>
    <xf numFmtId="49" fontId="27" fillId="0" borderId="11" xfId="0" applyNumberFormat="1" applyFont="1" applyBorder="1" applyAlignment="1">
      <alignment horizontal="center" vertical="center"/>
    </xf>
    <xf numFmtId="49" fontId="21" fillId="0" borderId="1" xfId="0" applyNumberFormat="1" applyFont="1" applyBorder="1" applyAlignment="1">
      <alignment horizontal="left" vertical="center" wrapText="1"/>
    </xf>
    <xf numFmtId="49" fontId="21" fillId="0" borderId="1" xfId="0" applyNumberFormat="1" applyFont="1" applyBorder="1" applyAlignment="1">
      <alignment horizontal="left" vertical="center"/>
    </xf>
    <xf numFmtId="49" fontId="21" fillId="0" borderId="0" xfId="0" applyNumberFormat="1" applyFont="1" applyAlignment="1">
      <alignment horizontal="left" vertical="center"/>
    </xf>
    <xf numFmtId="49" fontId="21" fillId="0" borderId="2" xfId="0" applyNumberFormat="1" applyFont="1" applyBorder="1" applyAlignment="1">
      <alignment horizontal="left" vertical="center"/>
    </xf>
    <xf numFmtId="49" fontId="27" fillId="0" borderId="3" xfId="0" applyNumberFormat="1" applyFont="1" applyBorder="1" applyAlignment="1">
      <alignment horizontal="center" vertical="center"/>
    </xf>
    <xf numFmtId="49" fontId="27" fillId="0" borderId="1" xfId="0" applyNumberFormat="1" applyFont="1" applyBorder="1" applyAlignment="1">
      <alignment horizontal="center" vertical="center"/>
    </xf>
    <xf numFmtId="49" fontId="36" fillId="0" borderId="10" xfId="0" applyNumberFormat="1" applyFont="1" applyBorder="1" applyAlignment="1">
      <alignment horizontal="center" vertical="center"/>
    </xf>
    <xf numFmtId="49" fontId="36" fillId="0" borderId="11" xfId="0" applyNumberFormat="1" applyFont="1" applyBorder="1" applyAlignment="1">
      <alignment horizontal="center" vertical="center"/>
    </xf>
    <xf numFmtId="49" fontId="36" fillId="0" borderId="12" xfId="0" applyNumberFormat="1" applyFont="1" applyBorder="1" applyAlignment="1">
      <alignment horizontal="center" vertical="center"/>
    </xf>
    <xf numFmtId="0" fontId="1" fillId="0" borderId="0" xfId="0" applyFont="1" applyAlignment="1">
      <alignment horizontal="left"/>
    </xf>
    <xf numFmtId="49" fontId="14" fillId="5" borderId="2" xfId="0" applyNumberFormat="1" applyFont="1" applyFill="1" applyBorder="1" applyAlignment="1" applyProtection="1">
      <alignment horizontal="left" vertical="top"/>
      <protection locked="0"/>
    </xf>
    <xf numFmtId="0" fontId="1" fillId="0" borderId="9" xfId="0" applyFont="1" applyBorder="1" applyAlignment="1">
      <alignment horizontal="left"/>
    </xf>
    <xf numFmtId="0" fontId="30" fillId="0" borderId="1" xfId="0" applyFont="1" applyBorder="1" applyAlignment="1">
      <alignment horizontal="left" vertical="top" wrapText="1"/>
    </xf>
    <xf numFmtId="0" fontId="30" fillId="0" borderId="0" xfId="0" applyFont="1" applyAlignment="1">
      <alignment horizontal="left" vertical="top" wrapText="1"/>
    </xf>
    <xf numFmtId="0" fontId="40" fillId="4" borderId="9" xfId="0" applyFont="1" applyFill="1" applyBorder="1" applyAlignment="1" applyProtection="1">
      <alignment horizontal="left" wrapText="1"/>
      <protection locked="0"/>
    </xf>
    <xf numFmtId="0" fontId="40" fillId="4" borderId="0" xfId="0" applyFont="1" applyFill="1" applyAlignment="1" applyProtection="1">
      <alignment horizontal="left" wrapText="1"/>
      <protection locked="0"/>
    </xf>
    <xf numFmtId="0" fontId="40" fillId="4" borderId="5" xfId="0" applyFont="1" applyFill="1" applyBorder="1" applyAlignment="1" applyProtection="1">
      <alignment horizontal="left" wrapText="1"/>
      <protection locked="0"/>
    </xf>
    <xf numFmtId="0" fontId="40" fillId="4" borderId="2" xfId="0" applyFont="1" applyFill="1" applyBorder="1" applyAlignment="1" applyProtection="1">
      <alignment horizontal="left" wrapText="1"/>
      <protection locked="0"/>
    </xf>
    <xf numFmtId="49" fontId="14" fillId="5" borderId="0" xfId="0" applyNumberFormat="1" applyFont="1" applyFill="1" applyAlignment="1" applyProtection="1">
      <alignment horizontal="left"/>
      <protection locked="0"/>
    </xf>
    <xf numFmtId="49" fontId="20" fillId="0" borderId="3" xfId="0" applyNumberFormat="1" applyFont="1" applyBorder="1" applyAlignment="1">
      <alignment horizontal="left"/>
    </xf>
    <xf numFmtId="49" fontId="20" fillId="0" borderId="1" xfId="0" applyNumberFormat="1" applyFont="1" applyBorder="1" applyAlignment="1">
      <alignment horizontal="left"/>
    </xf>
    <xf numFmtId="49" fontId="20" fillId="0" borderId="4" xfId="0" applyNumberFormat="1" applyFont="1" applyBorder="1" applyAlignment="1">
      <alignment horizontal="left"/>
    </xf>
    <xf numFmtId="49" fontId="14" fillId="0" borderId="5" xfId="0" applyNumberFormat="1" applyFont="1" applyBorder="1" applyAlignment="1">
      <alignment horizontal="right" wrapText="1"/>
    </xf>
    <xf numFmtId="49" fontId="14" fillId="0" borderId="2" xfId="0" applyNumberFormat="1" applyFont="1" applyBorder="1" applyAlignment="1">
      <alignment horizontal="right" wrapText="1"/>
    </xf>
    <xf numFmtId="49" fontId="21" fillId="0" borderId="2" xfId="0" applyNumberFormat="1" applyFont="1" applyBorder="1" applyAlignment="1">
      <alignment horizontal="center" vertical="center"/>
    </xf>
    <xf numFmtId="0" fontId="12" fillId="0" borderId="0" xfId="0" applyFont="1" applyAlignment="1">
      <alignment horizontal="center"/>
    </xf>
    <xf numFmtId="0" fontId="9" fillId="0" borderId="0" xfId="0" applyFont="1" applyAlignment="1">
      <alignment horizontal="center"/>
    </xf>
    <xf numFmtId="0" fontId="9" fillId="0" borderId="0" xfId="0" applyFont="1" applyAlignment="1">
      <alignment horizontal="left"/>
    </xf>
    <xf numFmtId="49" fontId="2" fillId="0" borderId="10" xfId="0" applyNumberFormat="1" applyFont="1" applyBorder="1" applyAlignment="1">
      <alignment horizontal="center" vertical="center"/>
    </xf>
    <xf numFmtId="49" fontId="2" fillId="0" borderId="11" xfId="0" applyNumberFormat="1" applyFont="1" applyBorder="1" applyAlignment="1">
      <alignment horizontal="center" vertical="center"/>
    </xf>
    <xf numFmtId="49" fontId="2" fillId="0" borderId="12" xfId="0" applyNumberFormat="1" applyFont="1" applyBorder="1" applyAlignment="1">
      <alignment horizontal="center" vertical="center"/>
    </xf>
    <xf numFmtId="49" fontId="26" fillId="0" borderId="5" xfId="0" applyNumberFormat="1" applyFont="1" applyBorder="1" applyAlignment="1">
      <alignment horizontal="left" vertical="center"/>
    </xf>
    <xf numFmtId="49" fontId="26" fillId="0" borderId="2" xfId="0" applyNumberFormat="1" applyFont="1" applyBorder="1" applyAlignment="1">
      <alignment horizontal="left" vertical="center"/>
    </xf>
    <xf numFmtId="49" fontId="26" fillId="0" borderId="6" xfId="0" applyNumberFormat="1" applyFont="1" applyBorder="1" applyAlignment="1">
      <alignment horizontal="left" vertical="center"/>
    </xf>
    <xf numFmtId="49" fontId="25" fillId="0" borderId="3" xfId="0" applyNumberFormat="1" applyFont="1" applyBorder="1" applyAlignment="1">
      <alignment horizontal="left" wrapText="1"/>
    </xf>
    <xf numFmtId="49" fontId="25" fillId="0" borderId="4" xfId="0" applyNumberFormat="1" applyFont="1" applyBorder="1" applyAlignment="1">
      <alignment horizontal="left" wrapText="1"/>
    </xf>
    <xf numFmtId="49" fontId="25" fillId="0" borderId="3" xfId="0" applyNumberFormat="1" applyFont="1" applyBorder="1" applyAlignment="1">
      <alignment horizontal="left" vertical="center" wrapText="1"/>
    </xf>
    <xf numFmtId="49" fontId="25" fillId="0" borderId="4" xfId="0" applyNumberFormat="1" applyFont="1" applyBorder="1" applyAlignment="1">
      <alignment horizontal="left" vertical="center" wrapText="1"/>
    </xf>
    <xf numFmtId="49" fontId="25" fillId="0" borderId="1" xfId="0" applyNumberFormat="1" applyFont="1" applyBorder="1" applyAlignment="1">
      <alignment horizontal="left" vertical="center" wrapText="1"/>
    </xf>
    <xf numFmtId="0" fontId="26" fillId="0" borderId="5" xfId="0" applyFont="1" applyBorder="1" applyAlignment="1">
      <alignment horizontal="left" vertical="center"/>
    </xf>
    <xf numFmtId="0" fontId="26" fillId="0" borderId="2" xfId="0" applyFont="1" applyBorder="1" applyAlignment="1">
      <alignment horizontal="left" vertical="center"/>
    </xf>
    <xf numFmtId="0" fontId="26" fillId="0" borderId="0" xfId="0" applyFont="1" applyAlignment="1">
      <alignment horizontal="left" vertical="center"/>
    </xf>
    <xf numFmtId="0" fontId="26" fillId="0" borderId="13" xfId="0" applyFont="1" applyBorder="1" applyAlignment="1">
      <alignment horizontal="left" vertical="center"/>
    </xf>
    <xf numFmtId="49" fontId="26" fillId="2" borderId="2" xfId="0" applyNumberFormat="1" applyFont="1" applyFill="1" applyBorder="1" applyAlignment="1">
      <alignment horizontal="left" vertical="center"/>
    </xf>
    <xf numFmtId="49" fontId="26" fillId="2" borderId="0" xfId="0" applyNumberFormat="1" applyFont="1" applyFill="1" applyAlignment="1">
      <alignment horizontal="left" vertical="center"/>
    </xf>
    <xf numFmtId="49" fontId="26" fillId="2" borderId="13" xfId="0" applyNumberFormat="1" applyFont="1" applyFill="1" applyBorder="1" applyAlignment="1">
      <alignment horizontal="left" vertical="center"/>
    </xf>
    <xf numFmtId="49" fontId="1" fillId="0" borderId="5" xfId="0" applyNumberFormat="1" applyFont="1" applyBorder="1" applyAlignment="1">
      <alignment horizontal="left" vertical="center"/>
    </xf>
    <xf numFmtId="49" fontId="1" fillId="0" borderId="2" xfId="0" applyNumberFormat="1" applyFont="1" applyBorder="1" applyAlignment="1">
      <alignment horizontal="left" vertical="center"/>
    </xf>
    <xf numFmtId="49" fontId="1" fillId="0" borderId="6" xfId="0" applyNumberFormat="1" applyFont="1" applyBorder="1" applyAlignment="1">
      <alignment horizontal="left" vertical="center"/>
    </xf>
    <xf numFmtId="49" fontId="22" fillId="0" borderId="3" xfId="0" applyNumberFormat="1" applyFont="1" applyBorder="1" applyAlignment="1">
      <alignment horizontal="left" vertical="center"/>
    </xf>
    <xf numFmtId="49" fontId="22" fillId="0" borderId="1" xfId="0" applyNumberFormat="1" applyFont="1" applyBorder="1" applyAlignment="1">
      <alignment horizontal="left" vertical="center"/>
    </xf>
    <xf numFmtId="49" fontId="22" fillId="0" borderId="4" xfId="0" applyNumberFormat="1" applyFont="1" applyBorder="1" applyAlignment="1">
      <alignment horizontal="left" vertical="center"/>
    </xf>
    <xf numFmtId="49" fontId="22" fillId="0" borderId="0" xfId="0" applyNumberFormat="1" applyFont="1" applyAlignment="1">
      <alignment horizontal="left" vertical="center"/>
    </xf>
    <xf numFmtId="49" fontId="26" fillId="0" borderId="11" xfId="0" applyNumberFormat="1" applyFont="1" applyBorder="1" applyAlignment="1">
      <alignment horizontal="left"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49" fontId="1" fillId="0" borderId="0" xfId="0" applyNumberFormat="1" applyFont="1" applyAlignment="1">
      <alignment horizontal="left"/>
    </xf>
    <xf numFmtId="49" fontId="14" fillId="2" borderId="0" xfId="0" applyNumberFormat="1" applyFont="1" applyFill="1" applyAlignment="1">
      <alignment horizontal="left" vertical="top"/>
    </xf>
    <xf numFmtId="0" fontId="14" fillId="2" borderId="0" xfId="0" applyFont="1" applyFill="1" applyAlignment="1">
      <alignment horizontal="left" vertical="top"/>
    </xf>
    <xf numFmtId="49" fontId="14" fillId="2" borderId="2" xfId="0" applyNumberFormat="1" applyFont="1" applyFill="1" applyBorder="1" applyAlignment="1">
      <alignment horizontal="left" vertical="top"/>
    </xf>
    <xf numFmtId="0" fontId="14" fillId="2" borderId="2" xfId="0" applyFont="1" applyFill="1" applyBorder="1" applyAlignment="1">
      <alignment horizontal="left" vertical="top"/>
    </xf>
    <xf numFmtId="49" fontId="1" fillId="0" borderId="9" xfId="0" applyNumberFormat="1" applyFont="1" applyBorder="1" applyAlignment="1">
      <alignment horizontal="left"/>
    </xf>
    <xf numFmtId="0" fontId="5" fillId="0" borderId="1" xfId="0" applyFont="1" applyBorder="1" applyAlignment="1">
      <alignment horizontal="left" vertical="top" wrapText="1"/>
    </xf>
    <xf numFmtId="0" fontId="5" fillId="0" borderId="0" xfId="0" applyFont="1" applyAlignment="1">
      <alignment horizontal="left" vertical="top" wrapText="1"/>
    </xf>
    <xf numFmtId="49" fontId="25" fillId="0" borderId="0" xfId="0" applyNumberFormat="1" applyFont="1" applyAlignment="1">
      <alignment horizontal="left" vertical="center"/>
    </xf>
    <xf numFmtId="49" fontId="27" fillId="0" borderId="12" xfId="0" applyNumberFormat="1" applyFont="1" applyBorder="1" applyAlignment="1">
      <alignment horizontal="center" vertical="center"/>
    </xf>
  </cellXfs>
  <cellStyles count="3">
    <cellStyle name="Comma" xfId="1" builtinId="3"/>
    <cellStyle name="Normal" xfId="0" builtinId="0"/>
    <cellStyle name="Normal 2"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2624427</xdr:colOff>
      <xdr:row>0</xdr:row>
      <xdr:rowOff>688975</xdr:rowOff>
    </xdr:to>
    <xdr:pic>
      <xdr:nvPicPr>
        <xdr:cNvPr id="4" name="Picture 3" descr="Z:\Logos\WSDAApprovedLogos\PNG-Files-Comp\WSDALogo-Color-WithText-Smaller.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57150"/>
          <a:ext cx="2560927" cy="631825"/>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87312</xdr:colOff>
      <xdr:row>0</xdr:row>
      <xdr:rowOff>47625</xdr:rowOff>
    </xdr:from>
    <xdr:to>
      <xdr:col>2</xdr:col>
      <xdr:colOff>135827</xdr:colOff>
      <xdr:row>2</xdr:row>
      <xdr:rowOff>189279</xdr:rowOff>
    </xdr:to>
    <xdr:pic>
      <xdr:nvPicPr>
        <xdr:cNvPr id="2" name="Pictur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87312" y="47625"/>
          <a:ext cx="477140" cy="490904"/>
        </a:xfrm>
        <a:prstGeom prst="rect">
          <a:avLst/>
        </a:prstGeom>
      </xdr:spPr>
    </xdr:pic>
    <xdr:clientData/>
  </xdr:twoCellAnchor>
  <xdr:twoCellAnchor editAs="oneCell">
    <xdr:from>
      <xdr:col>0</xdr:col>
      <xdr:colOff>95250</xdr:colOff>
      <xdr:row>0</xdr:row>
      <xdr:rowOff>39688</xdr:rowOff>
    </xdr:from>
    <xdr:to>
      <xdr:col>2</xdr:col>
      <xdr:colOff>143765</xdr:colOff>
      <xdr:row>2</xdr:row>
      <xdr:rowOff>181342</xdr:rowOff>
    </xdr:to>
    <xdr:pic>
      <xdr:nvPicPr>
        <xdr:cNvPr id="3" name="Picture 2">
          <a:extLst>
            <a:ext uri="{FF2B5EF4-FFF2-40B4-BE49-F238E27FC236}">
              <a16:creationId xmlns:a16="http://schemas.microsoft.com/office/drawing/2014/main" id="{E4AC9783-5FE9-45A4-8E66-183BB3088C55}"/>
            </a:ext>
          </a:extLst>
        </xdr:cNvPr>
        <xdr:cNvPicPr>
          <a:picLocks noChangeAspect="1"/>
        </xdr:cNvPicPr>
      </xdr:nvPicPr>
      <xdr:blipFill>
        <a:blip xmlns:r="http://schemas.openxmlformats.org/officeDocument/2006/relationships" r:embed="rId1"/>
        <a:stretch>
          <a:fillRect/>
        </a:stretch>
      </xdr:blipFill>
      <xdr:spPr>
        <a:xfrm>
          <a:off x="95250" y="39688"/>
          <a:ext cx="477140" cy="494079"/>
        </a:xfrm>
        <a:prstGeom prst="rect">
          <a:avLst/>
        </a:prstGeom>
      </xdr:spPr>
    </xdr:pic>
    <xdr:clientData/>
  </xdr:twoCellAnchor>
  <xdr:twoCellAnchor editAs="oneCell">
    <xdr:from>
      <xdr:col>0</xdr:col>
      <xdr:colOff>87312</xdr:colOff>
      <xdr:row>0</xdr:row>
      <xdr:rowOff>39688</xdr:rowOff>
    </xdr:from>
    <xdr:to>
      <xdr:col>2</xdr:col>
      <xdr:colOff>162497</xdr:colOff>
      <xdr:row>2</xdr:row>
      <xdr:rowOff>179437</xdr:rowOff>
    </xdr:to>
    <xdr:pic>
      <xdr:nvPicPr>
        <xdr:cNvPr id="4" name="Picture 3">
          <a:extLst>
            <a:ext uri="{FF2B5EF4-FFF2-40B4-BE49-F238E27FC236}">
              <a16:creationId xmlns:a16="http://schemas.microsoft.com/office/drawing/2014/main" id="{629C95B7-0CDE-483A-B810-1867337F0217}"/>
            </a:ext>
          </a:extLst>
        </xdr:cNvPr>
        <xdr:cNvPicPr>
          <a:picLocks noChangeAspect="1"/>
        </xdr:cNvPicPr>
      </xdr:nvPicPr>
      <xdr:blipFill>
        <a:blip xmlns:r="http://schemas.openxmlformats.org/officeDocument/2006/relationships" r:embed="rId1"/>
        <a:stretch>
          <a:fillRect/>
        </a:stretch>
      </xdr:blipFill>
      <xdr:spPr>
        <a:xfrm>
          <a:off x="87312" y="39688"/>
          <a:ext cx="503810" cy="49217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95250</xdr:colOff>
      <xdr:row>0</xdr:row>
      <xdr:rowOff>39687</xdr:rowOff>
    </xdr:from>
    <xdr:to>
      <xdr:col>2</xdr:col>
      <xdr:colOff>143765</xdr:colOff>
      <xdr:row>2</xdr:row>
      <xdr:rowOff>181341</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95250" y="39687"/>
          <a:ext cx="477140" cy="490904"/>
        </a:xfrm>
        <a:prstGeom prst="rect">
          <a:avLst/>
        </a:prstGeom>
      </xdr:spPr>
    </xdr:pic>
    <xdr:clientData/>
  </xdr:twoCellAnchor>
  <xdr:twoCellAnchor editAs="oneCell">
    <xdr:from>
      <xdr:col>0</xdr:col>
      <xdr:colOff>95250</xdr:colOff>
      <xdr:row>0</xdr:row>
      <xdr:rowOff>39688</xdr:rowOff>
    </xdr:from>
    <xdr:to>
      <xdr:col>2</xdr:col>
      <xdr:colOff>143765</xdr:colOff>
      <xdr:row>2</xdr:row>
      <xdr:rowOff>181342</xdr:rowOff>
    </xdr:to>
    <xdr:pic>
      <xdr:nvPicPr>
        <xdr:cNvPr id="3" name="Picture 2">
          <a:extLst>
            <a:ext uri="{FF2B5EF4-FFF2-40B4-BE49-F238E27FC236}">
              <a16:creationId xmlns:a16="http://schemas.microsoft.com/office/drawing/2014/main" id="{5D2F39B6-6DA9-41A8-8F20-1A7F6AF4E50F}"/>
            </a:ext>
          </a:extLst>
        </xdr:cNvPr>
        <xdr:cNvPicPr>
          <a:picLocks noChangeAspect="1"/>
        </xdr:cNvPicPr>
      </xdr:nvPicPr>
      <xdr:blipFill>
        <a:blip xmlns:r="http://schemas.openxmlformats.org/officeDocument/2006/relationships" r:embed="rId1"/>
        <a:stretch>
          <a:fillRect/>
        </a:stretch>
      </xdr:blipFill>
      <xdr:spPr>
        <a:xfrm>
          <a:off x="95250" y="39688"/>
          <a:ext cx="477140" cy="494079"/>
        </a:xfrm>
        <a:prstGeom prst="rect">
          <a:avLst/>
        </a:prstGeom>
      </xdr:spPr>
    </xdr:pic>
    <xdr:clientData/>
  </xdr:twoCellAnchor>
  <xdr:twoCellAnchor editAs="oneCell">
    <xdr:from>
      <xdr:col>0</xdr:col>
      <xdr:colOff>87312</xdr:colOff>
      <xdr:row>0</xdr:row>
      <xdr:rowOff>39688</xdr:rowOff>
    </xdr:from>
    <xdr:to>
      <xdr:col>2</xdr:col>
      <xdr:colOff>162497</xdr:colOff>
      <xdr:row>2</xdr:row>
      <xdr:rowOff>179437</xdr:rowOff>
    </xdr:to>
    <xdr:pic>
      <xdr:nvPicPr>
        <xdr:cNvPr id="4" name="Picture 3">
          <a:extLst>
            <a:ext uri="{FF2B5EF4-FFF2-40B4-BE49-F238E27FC236}">
              <a16:creationId xmlns:a16="http://schemas.microsoft.com/office/drawing/2014/main" id="{5EB6FD8D-6471-4ECB-B032-822D9F084BE1}"/>
            </a:ext>
          </a:extLst>
        </xdr:cNvPr>
        <xdr:cNvPicPr>
          <a:picLocks noChangeAspect="1"/>
        </xdr:cNvPicPr>
      </xdr:nvPicPr>
      <xdr:blipFill>
        <a:blip xmlns:r="http://schemas.openxmlformats.org/officeDocument/2006/relationships" r:embed="rId1"/>
        <a:stretch>
          <a:fillRect/>
        </a:stretch>
      </xdr:blipFill>
      <xdr:spPr>
        <a:xfrm>
          <a:off x="87312" y="39688"/>
          <a:ext cx="503810" cy="49217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95250</xdr:colOff>
      <xdr:row>0</xdr:row>
      <xdr:rowOff>39687</xdr:rowOff>
    </xdr:from>
    <xdr:to>
      <xdr:col>2</xdr:col>
      <xdr:colOff>143765</xdr:colOff>
      <xdr:row>2</xdr:row>
      <xdr:rowOff>181341</xdr:rowOff>
    </xdr:to>
    <xdr:pic>
      <xdr:nvPicPr>
        <xdr:cNvPr id="2" name="Pictur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a:stretch>
          <a:fillRect/>
        </a:stretch>
      </xdr:blipFill>
      <xdr:spPr>
        <a:xfrm>
          <a:off x="95250" y="39687"/>
          <a:ext cx="477140" cy="490904"/>
        </a:xfrm>
        <a:prstGeom prst="rect">
          <a:avLst/>
        </a:prstGeom>
      </xdr:spPr>
    </xdr:pic>
    <xdr:clientData/>
  </xdr:twoCellAnchor>
  <xdr:twoCellAnchor editAs="oneCell">
    <xdr:from>
      <xdr:col>0</xdr:col>
      <xdr:colOff>95250</xdr:colOff>
      <xdr:row>0</xdr:row>
      <xdr:rowOff>39688</xdr:rowOff>
    </xdr:from>
    <xdr:to>
      <xdr:col>2</xdr:col>
      <xdr:colOff>143765</xdr:colOff>
      <xdr:row>2</xdr:row>
      <xdr:rowOff>181342</xdr:rowOff>
    </xdr:to>
    <xdr:pic>
      <xdr:nvPicPr>
        <xdr:cNvPr id="3" name="Picture 2">
          <a:extLst>
            <a:ext uri="{FF2B5EF4-FFF2-40B4-BE49-F238E27FC236}">
              <a16:creationId xmlns:a16="http://schemas.microsoft.com/office/drawing/2014/main" id="{2AB6D819-460E-4FC8-ACD1-594265BCD108}"/>
            </a:ext>
          </a:extLst>
        </xdr:cNvPr>
        <xdr:cNvPicPr>
          <a:picLocks noChangeAspect="1"/>
        </xdr:cNvPicPr>
      </xdr:nvPicPr>
      <xdr:blipFill>
        <a:blip xmlns:r="http://schemas.openxmlformats.org/officeDocument/2006/relationships" r:embed="rId1"/>
        <a:stretch>
          <a:fillRect/>
        </a:stretch>
      </xdr:blipFill>
      <xdr:spPr>
        <a:xfrm>
          <a:off x="95250" y="39688"/>
          <a:ext cx="477140" cy="494079"/>
        </a:xfrm>
        <a:prstGeom prst="rect">
          <a:avLst/>
        </a:prstGeom>
      </xdr:spPr>
    </xdr:pic>
    <xdr:clientData/>
  </xdr:twoCellAnchor>
  <xdr:twoCellAnchor editAs="oneCell">
    <xdr:from>
      <xdr:col>0</xdr:col>
      <xdr:colOff>87312</xdr:colOff>
      <xdr:row>0</xdr:row>
      <xdr:rowOff>39688</xdr:rowOff>
    </xdr:from>
    <xdr:to>
      <xdr:col>2</xdr:col>
      <xdr:colOff>162497</xdr:colOff>
      <xdr:row>2</xdr:row>
      <xdr:rowOff>179437</xdr:rowOff>
    </xdr:to>
    <xdr:pic>
      <xdr:nvPicPr>
        <xdr:cNvPr id="4" name="Picture 3">
          <a:extLst>
            <a:ext uri="{FF2B5EF4-FFF2-40B4-BE49-F238E27FC236}">
              <a16:creationId xmlns:a16="http://schemas.microsoft.com/office/drawing/2014/main" id="{2996424F-EFE1-455C-9566-50B68C8135BA}"/>
            </a:ext>
          </a:extLst>
        </xdr:cNvPr>
        <xdr:cNvPicPr>
          <a:picLocks noChangeAspect="1"/>
        </xdr:cNvPicPr>
      </xdr:nvPicPr>
      <xdr:blipFill>
        <a:blip xmlns:r="http://schemas.openxmlformats.org/officeDocument/2006/relationships" r:embed="rId1"/>
        <a:stretch>
          <a:fillRect/>
        </a:stretch>
      </xdr:blipFill>
      <xdr:spPr>
        <a:xfrm>
          <a:off x="87312" y="39688"/>
          <a:ext cx="503810" cy="49217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79375</xdr:colOff>
      <xdr:row>0</xdr:row>
      <xdr:rowOff>47625</xdr:rowOff>
    </xdr:from>
    <xdr:to>
      <xdr:col>2</xdr:col>
      <xdr:colOff>127890</xdr:colOff>
      <xdr:row>2</xdr:row>
      <xdr:rowOff>189279</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stretch>
          <a:fillRect/>
        </a:stretch>
      </xdr:blipFill>
      <xdr:spPr>
        <a:xfrm>
          <a:off x="79375" y="47625"/>
          <a:ext cx="477140" cy="490904"/>
        </a:xfrm>
        <a:prstGeom prst="rect">
          <a:avLst/>
        </a:prstGeom>
      </xdr:spPr>
    </xdr:pic>
    <xdr:clientData/>
  </xdr:twoCellAnchor>
  <xdr:twoCellAnchor editAs="oneCell">
    <xdr:from>
      <xdr:col>0</xdr:col>
      <xdr:colOff>95250</xdr:colOff>
      <xdr:row>0</xdr:row>
      <xdr:rowOff>39688</xdr:rowOff>
    </xdr:from>
    <xdr:to>
      <xdr:col>2</xdr:col>
      <xdr:colOff>143765</xdr:colOff>
      <xdr:row>2</xdr:row>
      <xdr:rowOff>181342</xdr:rowOff>
    </xdr:to>
    <xdr:pic>
      <xdr:nvPicPr>
        <xdr:cNvPr id="3" name="Picture 2">
          <a:extLst>
            <a:ext uri="{FF2B5EF4-FFF2-40B4-BE49-F238E27FC236}">
              <a16:creationId xmlns:a16="http://schemas.microsoft.com/office/drawing/2014/main" id="{9626CC1B-6FD1-4AC3-B788-2DA5EF143EB1}"/>
            </a:ext>
          </a:extLst>
        </xdr:cNvPr>
        <xdr:cNvPicPr>
          <a:picLocks noChangeAspect="1"/>
        </xdr:cNvPicPr>
      </xdr:nvPicPr>
      <xdr:blipFill>
        <a:blip xmlns:r="http://schemas.openxmlformats.org/officeDocument/2006/relationships" r:embed="rId1"/>
        <a:stretch>
          <a:fillRect/>
        </a:stretch>
      </xdr:blipFill>
      <xdr:spPr>
        <a:xfrm>
          <a:off x="95250" y="39688"/>
          <a:ext cx="477140" cy="494079"/>
        </a:xfrm>
        <a:prstGeom prst="rect">
          <a:avLst/>
        </a:prstGeom>
      </xdr:spPr>
    </xdr:pic>
    <xdr:clientData/>
  </xdr:twoCellAnchor>
  <xdr:twoCellAnchor editAs="oneCell">
    <xdr:from>
      <xdr:col>0</xdr:col>
      <xdr:colOff>87312</xdr:colOff>
      <xdr:row>0</xdr:row>
      <xdr:rowOff>39688</xdr:rowOff>
    </xdr:from>
    <xdr:to>
      <xdr:col>2</xdr:col>
      <xdr:colOff>162497</xdr:colOff>
      <xdr:row>2</xdr:row>
      <xdr:rowOff>179437</xdr:rowOff>
    </xdr:to>
    <xdr:pic>
      <xdr:nvPicPr>
        <xdr:cNvPr id="4" name="Picture 3">
          <a:extLst>
            <a:ext uri="{FF2B5EF4-FFF2-40B4-BE49-F238E27FC236}">
              <a16:creationId xmlns:a16="http://schemas.microsoft.com/office/drawing/2014/main" id="{C617AC40-867C-41A6-A801-D374419FB1A0}"/>
            </a:ext>
          </a:extLst>
        </xdr:cNvPr>
        <xdr:cNvPicPr>
          <a:picLocks noChangeAspect="1"/>
        </xdr:cNvPicPr>
      </xdr:nvPicPr>
      <xdr:blipFill>
        <a:blip xmlns:r="http://schemas.openxmlformats.org/officeDocument/2006/relationships" r:embed="rId1"/>
        <a:stretch>
          <a:fillRect/>
        </a:stretch>
      </xdr:blipFill>
      <xdr:spPr>
        <a:xfrm>
          <a:off x="87312" y="39688"/>
          <a:ext cx="503810" cy="4921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109905</xdr:colOff>
      <xdr:row>0</xdr:row>
      <xdr:rowOff>65943</xdr:rowOff>
    </xdr:from>
    <xdr:to>
      <xdr:col>2</xdr:col>
      <xdr:colOff>154757</xdr:colOff>
      <xdr:row>3</xdr:row>
      <xdr:rowOff>2590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09905" y="65943"/>
          <a:ext cx="477140" cy="490904"/>
        </a:xfrm>
        <a:prstGeom prst="rect">
          <a:avLst/>
        </a:prstGeom>
      </xdr:spPr>
    </xdr:pic>
    <xdr:clientData/>
  </xdr:twoCellAnchor>
  <xdr:twoCellAnchor editAs="oneCell">
    <xdr:from>
      <xdr:col>0</xdr:col>
      <xdr:colOff>78153</xdr:colOff>
      <xdr:row>0</xdr:row>
      <xdr:rowOff>50067</xdr:rowOff>
    </xdr:from>
    <xdr:to>
      <xdr:col>2</xdr:col>
      <xdr:colOff>151580</xdr:colOff>
      <xdr:row>2</xdr:row>
      <xdr:rowOff>193089</xdr:rowOff>
    </xdr:to>
    <xdr:pic>
      <xdr:nvPicPr>
        <xdr:cNvPr id="3" name="Picture 2">
          <a:extLst>
            <a:ext uri="{FF2B5EF4-FFF2-40B4-BE49-F238E27FC236}">
              <a16:creationId xmlns:a16="http://schemas.microsoft.com/office/drawing/2014/main" id="{C3922FA7-E97C-4DCC-BAA0-4B1FDEC125B6}"/>
            </a:ext>
          </a:extLst>
        </xdr:cNvPr>
        <xdr:cNvPicPr>
          <a:picLocks noChangeAspect="1"/>
        </xdr:cNvPicPr>
      </xdr:nvPicPr>
      <xdr:blipFill>
        <a:blip xmlns:r="http://schemas.openxmlformats.org/officeDocument/2006/relationships" r:embed="rId1"/>
        <a:stretch>
          <a:fillRect/>
        </a:stretch>
      </xdr:blipFill>
      <xdr:spPr>
        <a:xfrm>
          <a:off x="78153" y="50067"/>
          <a:ext cx="502052" cy="492272"/>
        </a:xfrm>
        <a:prstGeom prst="rect">
          <a:avLst/>
        </a:prstGeom>
      </xdr:spPr>
    </xdr:pic>
    <xdr:clientData/>
  </xdr:twoCellAnchor>
  <xdr:twoCellAnchor editAs="oneCell">
    <xdr:from>
      <xdr:col>0</xdr:col>
      <xdr:colOff>95250</xdr:colOff>
      <xdr:row>0</xdr:row>
      <xdr:rowOff>39688</xdr:rowOff>
    </xdr:from>
    <xdr:to>
      <xdr:col>2</xdr:col>
      <xdr:colOff>143765</xdr:colOff>
      <xdr:row>2</xdr:row>
      <xdr:rowOff>181342</xdr:rowOff>
    </xdr:to>
    <xdr:pic>
      <xdr:nvPicPr>
        <xdr:cNvPr id="4" name="Picture 3">
          <a:extLst>
            <a:ext uri="{FF2B5EF4-FFF2-40B4-BE49-F238E27FC236}">
              <a16:creationId xmlns:a16="http://schemas.microsoft.com/office/drawing/2014/main" id="{1DE15BAE-EE23-411E-B4BA-59B601BAA4F5}"/>
            </a:ext>
          </a:extLst>
        </xdr:cNvPr>
        <xdr:cNvPicPr>
          <a:picLocks noChangeAspect="1"/>
        </xdr:cNvPicPr>
      </xdr:nvPicPr>
      <xdr:blipFill>
        <a:blip xmlns:r="http://schemas.openxmlformats.org/officeDocument/2006/relationships" r:embed="rId1"/>
        <a:stretch>
          <a:fillRect/>
        </a:stretch>
      </xdr:blipFill>
      <xdr:spPr>
        <a:xfrm>
          <a:off x="95250" y="39688"/>
          <a:ext cx="477140" cy="4940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39688</xdr:rowOff>
    </xdr:from>
    <xdr:to>
      <xdr:col>2</xdr:col>
      <xdr:colOff>143765</xdr:colOff>
      <xdr:row>2</xdr:row>
      <xdr:rowOff>181342</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5250" y="39688"/>
          <a:ext cx="477140" cy="490904"/>
        </a:xfrm>
        <a:prstGeom prst="rect">
          <a:avLst/>
        </a:prstGeom>
      </xdr:spPr>
    </xdr:pic>
    <xdr:clientData/>
  </xdr:twoCellAnchor>
  <xdr:twoCellAnchor editAs="oneCell">
    <xdr:from>
      <xdr:col>0</xdr:col>
      <xdr:colOff>87312</xdr:colOff>
      <xdr:row>0</xdr:row>
      <xdr:rowOff>39688</xdr:rowOff>
    </xdr:from>
    <xdr:to>
      <xdr:col>2</xdr:col>
      <xdr:colOff>162497</xdr:colOff>
      <xdr:row>2</xdr:row>
      <xdr:rowOff>179437</xdr:rowOff>
    </xdr:to>
    <xdr:pic>
      <xdr:nvPicPr>
        <xdr:cNvPr id="3" name="Picture 2">
          <a:extLst>
            <a:ext uri="{FF2B5EF4-FFF2-40B4-BE49-F238E27FC236}">
              <a16:creationId xmlns:a16="http://schemas.microsoft.com/office/drawing/2014/main" id="{BC122AC0-33D6-4D20-B5EF-AC0310428522}"/>
            </a:ext>
          </a:extLst>
        </xdr:cNvPr>
        <xdr:cNvPicPr>
          <a:picLocks noChangeAspect="1"/>
        </xdr:cNvPicPr>
      </xdr:nvPicPr>
      <xdr:blipFill>
        <a:blip xmlns:r="http://schemas.openxmlformats.org/officeDocument/2006/relationships" r:embed="rId1"/>
        <a:stretch>
          <a:fillRect/>
        </a:stretch>
      </xdr:blipFill>
      <xdr:spPr>
        <a:xfrm>
          <a:off x="87312" y="39688"/>
          <a:ext cx="503810" cy="4889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87312</xdr:colOff>
      <xdr:row>0</xdr:row>
      <xdr:rowOff>39688</xdr:rowOff>
    </xdr:from>
    <xdr:to>
      <xdr:col>2</xdr:col>
      <xdr:colOff>135827</xdr:colOff>
      <xdr:row>2</xdr:row>
      <xdr:rowOff>181342</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87312" y="39688"/>
          <a:ext cx="477140" cy="490904"/>
        </a:xfrm>
        <a:prstGeom prst="rect">
          <a:avLst/>
        </a:prstGeom>
      </xdr:spPr>
    </xdr:pic>
    <xdr:clientData/>
  </xdr:twoCellAnchor>
  <xdr:twoCellAnchor editAs="oneCell">
    <xdr:from>
      <xdr:col>0</xdr:col>
      <xdr:colOff>95250</xdr:colOff>
      <xdr:row>0</xdr:row>
      <xdr:rowOff>39688</xdr:rowOff>
    </xdr:from>
    <xdr:to>
      <xdr:col>2</xdr:col>
      <xdr:colOff>143765</xdr:colOff>
      <xdr:row>2</xdr:row>
      <xdr:rowOff>181342</xdr:rowOff>
    </xdr:to>
    <xdr:pic>
      <xdr:nvPicPr>
        <xdr:cNvPr id="3" name="Picture 2">
          <a:extLst>
            <a:ext uri="{FF2B5EF4-FFF2-40B4-BE49-F238E27FC236}">
              <a16:creationId xmlns:a16="http://schemas.microsoft.com/office/drawing/2014/main" id="{82DD6E59-CBD7-4DBF-AEE4-5999B8443714}"/>
            </a:ext>
          </a:extLst>
        </xdr:cNvPr>
        <xdr:cNvPicPr>
          <a:picLocks noChangeAspect="1"/>
        </xdr:cNvPicPr>
      </xdr:nvPicPr>
      <xdr:blipFill>
        <a:blip xmlns:r="http://schemas.openxmlformats.org/officeDocument/2006/relationships" r:embed="rId1"/>
        <a:stretch>
          <a:fillRect/>
        </a:stretch>
      </xdr:blipFill>
      <xdr:spPr>
        <a:xfrm>
          <a:off x="95250" y="39688"/>
          <a:ext cx="477140" cy="494079"/>
        </a:xfrm>
        <a:prstGeom prst="rect">
          <a:avLst/>
        </a:prstGeom>
      </xdr:spPr>
    </xdr:pic>
    <xdr:clientData/>
  </xdr:twoCellAnchor>
  <xdr:twoCellAnchor editAs="oneCell">
    <xdr:from>
      <xdr:col>0</xdr:col>
      <xdr:colOff>87312</xdr:colOff>
      <xdr:row>0</xdr:row>
      <xdr:rowOff>39688</xdr:rowOff>
    </xdr:from>
    <xdr:to>
      <xdr:col>2</xdr:col>
      <xdr:colOff>162497</xdr:colOff>
      <xdr:row>2</xdr:row>
      <xdr:rowOff>179437</xdr:rowOff>
    </xdr:to>
    <xdr:pic>
      <xdr:nvPicPr>
        <xdr:cNvPr id="4" name="Picture 3">
          <a:extLst>
            <a:ext uri="{FF2B5EF4-FFF2-40B4-BE49-F238E27FC236}">
              <a16:creationId xmlns:a16="http://schemas.microsoft.com/office/drawing/2014/main" id="{3AA45531-1281-4FE9-8001-0A4399259204}"/>
            </a:ext>
          </a:extLst>
        </xdr:cNvPr>
        <xdr:cNvPicPr>
          <a:picLocks noChangeAspect="1"/>
        </xdr:cNvPicPr>
      </xdr:nvPicPr>
      <xdr:blipFill>
        <a:blip xmlns:r="http://schemas.openxmlformats.org/officeDocument/2006/relationships" r:embed="rId1"/>
        <a:stretch>
          <a:fillRect/>
        </a:stretch>
      </xdr:blipFill>
      <xdr:spPr>
        <a:xfrm>
          <a:off x="87312" y="39688"/>
          <a:ext cx="503810" cy="49217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87312</xdr:colOff>
      <xdr:row>0</xdr:row>
      <xdr:rowOff>47625</xdr:rowOff>
    </xdr:from>
    <xdr:to>
      <xdr:col>2</xdr:col>
      <xdr:colOff>135827</xdr:colOff>
      <xdr:row>2</xdr:row>
      <xdr:rowOff>189279</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87312" y="47625"/>
          <a:ext cx="477140" cy="490904"/>
        </a:xfrm>
        <a:prstGeom prst="rect">
          <a:avLst/>
        </a:prstGeom>
      </xdr:spPr>
    </xdr:pic>
    <xdr:clientData/>
  </xdr:twoCellAnchor>
  <xdr:twoCellAnchor editAs="oneCell">
    <xdr:from>
      <xdr:col>0</xdr:col>
      <xdr:colOff>95250</xdr:colOff>
      <xdr:row>0</xdr:row>
      <xdr:rowOff>39688</xdr:rowOff>
    </xdr:from>
    <xdr:to>
      <xdr:col>2</xdr:col>
      <xdr:colOff>143765</xdr:colOff>
      <xdr:row>2</xdr:row>
      <xdr:rowOff>181342</xdr:rowOff>
    </xdr:to>
    <xdr:pic>
      <xdr:nvPicPr>
        <xdr:cNvPr id="3" name="Picture 2">
          <a:extLst>
            <a:ext uri="{FF2B5EF4-FFF2-40B4-BE49-F238E27FC236}">
              <a16:creationId xmlns:a16="http://schemas.microsoft.com/office/drawing/2014/main" id="{4D02D271-838F-4AE3-9562-47E9F5E094C5}"/>
            </a:ext>
          </a:extLst>
        </xdr:cNvPr>
        <xdr:cNvPicPr>
          <a:picLocks noChangeAspect="1"/>
        </xdr:cNvPicPr>
      </xdr:nvPicPr>
      <xdr:blipFill>
        <a:blip xmlns:r="http://schemas.openxmlformats.org/officeDocument/2006/relationships" r:embed="rId1"/>
        <a:stretch>
          <a:fillRect/>
        </a:stretch>
      </xdr:blipFill>
      <xdr:spPr>
        <a:xfrm>
          <a:off x="95250" y="39688"/>
          <a:ext cx="477140" cy="494079"/>
        </a:xfrm>
        <a:prstGeom prst="rect">
          <a:avLst/>
        </a:prstGeom>
      </xdr:spPr>
    </xdr:pic>
    <xdr:clientData/>
  </xdr:twoCellAnchor>
  <xdr:twoCellAnchor editAs="oneCell">
    <xdr:from>
      <xdr:col>0</xdr:col>
      <xdr:colOff>87312</xdr:colOff>
      <xdr:row>0</xdr:row>
      <xdr:rowOff>39688</xdr:rowOff>
    </xdr:from>
    <xdr:to>
      <xdr:col>2</xdr:col>
      <xdr:colOff>162497</xdr:colOff>
      <xdr:row>2</xdr:row>
      <xdr:rowOff>179437</xdr:rowOff>
    </xdr:to>
    <xdr:pic>
      <xdr:nvPicPr>
        <xdr:cNvPr id="4" name="Picture 3">
          <a:extLst>
            <a:ext uri="{FF2B5EF4-FFF2-40B4-BE49-F238E27FC236}">
              <a16:creationId xmlns:a16="http://schemas.microsoft.com/office/drawing/2014/main" id="{055BDE26-F2D4-4847-A35C-6D2D870ADA04}"/>
            </a:ext>
          </a:extLst>
        </xdr:cNvPr>
        <xdr:cNvPicPr>
          <a:picLocks noChangeAspect="1"/>
        </xdr:cNvPicPr>
      </xdr:nvPicPr>
      <xdr:blipFill>
        <a:blip xmlns:r="http://schemas.openxmlformats.org/officeDocument/2006/relationships" r:embed="rId1"/>
        <a:stretch>
          <a:fillRect/>
        </a:stretch>
      </xdr:blipFill>
      <xdr:spPr>
        <a:xfrm>
          <a:off x="87312" y="39688"/>
          <a:ext cx="503810" cy="49217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0</xdr:row>
      <xdr:rowOff>39688</xdr:rowOff>
    </xdr:from>
    <xdr:to>
      <xdr:col>2</xdr:col>
      <xdr:colOff>143765</xdr:colOff>
      <xdr:row>2</xdr:row>
      <xdr:rowOff>181342</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95250" y="39688"/>
          <a:ext cx="477140" cy="490904"/>
        </a:xfrm>
        <a:prstGeom prst="rect">
          <a:avLst/>
        </a:prstGeom>
      </xdr:spPr>
    </xdr:pic>
    <xdr:clientData/>
  </xdr:twoCellAnchor>
  <xdr:twoCellAnchor editAs="oneCell">
    <xdr:from>
      <xdr:col>0</xdr:col>
      <xdr:colOff>95250</xdr:colOff>
      <xdr:row>0</xdr:row>
      <xdr:rowOff>39688</xdr:rowOff>
    </xdr:from>
    <xdr:to>
      <xdr:col>2</xdr:col>
      <xdr:colOff>143765</xdr:colOff>
      <xdr:row>2</xdr:row>
      <xdr:rowOff>181342</xdr:rowOff>
    </xdr:to>
    <xdr:pic>
      <xdr:nvPicPr>
        <xdr:cNvPr id="3" name="Picture 2">
          <a:extLst>
            <a:ext uri="{FF2B5EF4-FFF2-40B4-BE49-F238E27FC236}">
              <a16:creationId xmlns:a16="http://schemas.microsoft.com/office/drawing/2014/main" id="{58EF78D2-03E9-4C8D-89A5-6BAC943093F9}"/>
            </a:ext>
          </a:extLst>
        </xdr:cNvPr>
        <xdr:cNvPicPr>
          <a:picLocks noChangeAspect="1"/>
        </xdr:cNvPicPr>
      </xdr:nvPicPr>
      <xdr:blipFill>
        <a:blip xmlns:r="http://schemas.openxmlformats.org/officeDocument/2006/relationships" r:embed="rId1"/>
        <a:stretch>
          <a:fillRect/>
        </a:stretch>
      </xdr:blipFill>
      <xdr:spPr>
        <a:xfrm>
          <a:off x="95250" y="39688"/>
          <a:ext cx="477140" cy="494079"/>
        </a:xfrm>
        <a:prstGeom prst="rect">
          <a:avLst/>
        </a:prstGeom>
      </xdr:spPr>
    </xdr:pic>
    <xdr:clientData/>
  </xdr:twoCellAnchor>
  <xdr:twoCellAnchor editAs="oneCell">
    <xdr:from>
      <xdr:col>0</xdr:col>
      <xdr:colOff>87312</xdr:colOff>
      <xdr:row>0</xdr:row>
      <xdr:rowOff>39688</xdr:rowOff>
    </xdr:from>
    <xdr:to>
      <xdr:col>2</xdr:col>
      <xdr:colOff>162497</xdr:colOff>
      <xdr:row>2</xdr:row>
      <xdr:rowOff>179437</xdr:rowOff>
    </xdr:to>
    <xdr:pic>
      <xdr:nvPicPr>
        <xdr:cNvPr id="4" name="Picture 3">
          <a:extLst>
            <a:ext uri="{FF2B5EF4-FFF2-40B4-BE49-F238E27FC236}">
              <a16:creationId xmlns:a16="http://schemas.microsoft.com/office/drawing/2014/main" id="{24BFB226-CD90-4DA6-8A44-AFBFD364ED3C}"/>
            </a:ext>
          </a:extLst>
        </xdr:cNvPr>
        <xdr:cNvPicPr>
          <a:picLocks noChangeAspect="1"/>
        </xdr:cNvPicPr>
      </xdr:nvPicPr>
      <xdr:blipFill>
        <a:blip xmlns:r="http://schemas.openxmlformats.org/officeDocument/2006/relationships" r:embed="rId1"/>
        <a:stretch>
          <a:fillRect/>
        </a:stretch>
      </xdr:blipFill>
      <xdr:spPr>
        <a:xfrm>
          <a:off x="87312" y="39688"/>
          <a:ext cx="503810" cy="49217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87313</xdr:colOff>
      <xdr:row>0</xdr:row>
      <xdr:rowOff>47625</xdr:rowOff>
    </xdr:from>
    <xdr:to>
      <xdr:col>2</xdr:col>
      <xdr:colOff>135828</xdr:colOff>
      <xdr:row>2</xdr:row>
      <xdr:rowOff>189279</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87313" y="47625"/>
          <a:ext cx="477140" cy="490904"/>
        </a:xfrm>
        <a:prstGeom prst="rect">
          <a:avLst/>
        </a:prstGeom>
      </xdr:spPr>
    </xdr:pic>
    <xdr:clientData/>
  </xdr:twoCellAnchor>
  <xdr:twoCellAnchor editAs="oneCell">
    <xdr:from>
      <xdr:col>0</xdr:col>
      <xdr:colOff>95250</xdr:colOff>
      <xdr:row>0</xdr:row>
      <xdr:rowOff>39688</xdr:rowOff>
    </xdr:from>
    <xdr:to>
      <xdr:col>2</xdr:col>
      <xdr:colOff>143765</xdr:colOff>
      <xdr:row>2</xdr:row>
      <xdr:rowOff>181342</xdr:rowOff>
    </xdr:to>
    <xdr:pic>
      <xdr:nvPicPr>
        <xdr:cNvPr id="3" name="Picture 2">
          <a:extLst>
            <a:ext uri="{FF2B5EF4-FFF2-40B4-BE49-F238E27FC236}">
              <a16:creationId xmlns:a16="http://schemas.microsoft.com/office/drawing/2014/main" id="{648E7A72-86BC-4D88-875D-BF096B43B2B1}"/>
            </a:ext>
          </a:extLst>
        </xdr:cNvPr>
        <xdr:cNvPicPr>
          <a:picLocks noChangeAspect="1"/>
        </xdr:cNvPicPr>
      </xdr:nvPicPr>
      <xdr:blipFill>
        <a:blip xmlns:r="http://schemas.openxmlformats.org/officeDocument/2006/relationships" r:embed="rId1"/>
        <a:stretch>
          <a:fillRect/>
        </a:stretch>
      </xdr:blipFill>
      <xdr:spPr>
        <a:xfrm>
          <a:off x="95250" y="39688"/>
          <a:ext cx="477140" cy="494079"/>
        </a:xfrm>
        <a:prstGeom prst="rect">
          <a:avLst/>
        </a:prstGeom>
      </xdr:spPr>
    </xdr:pic>
    <xdr:clientData/>
  </xdr:twoCellAnchor>
  <xdr:twoCellAnchor editAs="oneCell">
    <xdr:from>
      <xdr:col>0</xdr:col>
      <xdr:colOff>87312</xdr:colOff>
      <xdr:row>0</xdr:row>
      <xdr:rowOff>39688</xdr:rowOff>
    </xdr:from>
    <xdr:to>
      <xdr:col>2</xdr:col>
      <xdr:colOff>162497</xdr:colOff>
      <xdr:row>2</xdr:row>
      <xdr:rowOff>179437</xdr:rowOff>
    </xdr:to>
    <xdr:pic>
      <xdr:nvPicPr>
        <xdr:cNvPr id="4" name="Picture 3">
          <a:extLst>
            <a:ext uri="{FF2B5EF4-FFF2-40B4-BE49-F238E27FC236}">
              <a16:creationId xmlns:a16="http://schemas.microsoft.com/office/drawing/2014/main" id="{B6EEACDC-FAED-492C-950A-B1F218CA0EEC}"/>
            </a:ext>
          </a:extLst>
        </xdr:cNvPr>
        <xdr:cNvPicPr>
          <a:picLocks noChangeAspect="1"/>
        </xdr:cNvPicPr>
      </xdr:nvPicPr>
      <xdr:blipFill>
        <a:blip xmlns:r="http://schemas.openxmlformats.org/officeDocument/2006/relationships" r:embed="rId1"/>
        <a:stretch>
          <a:fillRect/>
        </a:stretch>
      </xdr:blipFill>
      <xdr:spPr>
        <a:xfrm>
          <a:off x="87312" y="39688"/>
          <a:ext cx="503810" cy="49217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87312</xdr:colOff>
      <xdr:row>0</xdr:row>
      <xdr:rowOff>39687</xdr:rowOff>
    </xdr:from>
    <xdr:to>
      <xdr:col>2</xdr:col>
      <xdr:colOff>135827</xdr:colOff>
      <xdr:row>2</xdr:row>
      <xdr:rowOff>181341</xdr:rowOff>
    </xdr:to>
    <xdr:pic>
      <xdr:nvPicPr>
        <xdr:cNvPr id="2" name="Pictur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stretch>
          <a:fillRect/>
        </a:stretch>
      </xdr:blipFill>
      <xdr:spPr>
        <a:xfrm>
          <a:off x="87312" y="39687"/>
          <a:ext cx="477140" cy="490904"/>
        </a:xfrm>
        <a:prstGeom prst="rect">
          <a:avLst/>
        </a:prstGeom>
      </xdr:spPr>
    </xdr:pic>
    <xdr:clientData/>
  </xdr:twoCellAnchor>
  <xdr:twoCellAnchor editAs="oneCell">
    <xdr:from>
      <xdr:col>0</xdr:col>
      <xdr:colOff>95250</xdr:colOff>
      <xdr:row>0</xdr:row>
      <xdr:rowOff>39688</xdr:rowOff>
    </xdr:from>
    <xdr:to>
      <xdr:col>2</xdr:col>
      <xdr:colOff>143765</xdr:colOff>
      <xdr:row>2</xdr:row>
      <xdr:rowOff>181342</xdr:rowOff>
    </xdr:to>
    <xdr:pic>
      <xdr:nvPicPr>
        <xdr:cNvPr id="3" name="Picture 2">
          <a:extLst>
            <a:ext uri="{FF2B5EF4-FFF2-40B4-BE49-F238E27FC236}">
              <a16:creationId xmlns:a16="http://schemas.microsoft.com/office/drawing/2014/main" id="{FB2D9455-5AF0-4693-88B4-E9590B510E44}"/>
            </a:ext>
          </a:extLst>
        </xdr:cNvPr>
        <xdr:cNvPicPr>
          <a:picLocks noChangeAspect="1"/>
        </xdr:cNvPicPr>
      </xdr:nvPicPr>
      <xdr:blipFill>
        <a:blip xmlns:r="http://schemas.openxmlformats.org/officeDocument/2006/relationships" r:embed="rId1"/>
        <a:stretch>
          <a:fillRect/>
        </a:stretch>
      </xdr:blipFill>
      <xdr:spPr>
        <a:xfrm>
          <a:off x="95250" y="39688"/>
          <a:ext cx="477140" cy="494079"/>
        </a:xfrm>
        <a:prstGeom prst="rect">
          <a:avLst/>
        </a:prstGeom>
      </xdr:spPr>
    </xdr:pic>
    <xdr:clientData/>
  </xdr:twoCellAnchor>
  <xdr:twoCellAnchor editAs="oneCell">
    <xdr:from>
      <xdr:col>0</xdr:col>
      <xdr:colOff>87312</xdr:colOff>
      <xdr:row>0</xdr:row>
      <xdr:rowOff>39688</xdr:rowOff>
    </xdr:from>
    <xdr:to>
      <xdr:col>2</xdr:col>
      <xdr:colOff>162497</xdr:colOff>
      <xdr:row>2</xdr:row>
      <xdr:rowOff>179437</xdr:rowOff>
    </xdr:to>
    <xdr:pic>
      <xdr:nvPicPr>
        <xdr:cNvPr id="4" name="Picture 3">
          <a:extLst>
            <a:ext uri="{FF2B5EF4-FFF2-40B4-BE49-F238E27FC236}">
              <a16:creationId xmlns:a16="http://schemas.microsoft.com/office/drawing/2014/main" id="{CD800238-160A-4782-A1F0-3A3231F47730}"/>
            </a:ext>
          </a:extLst>
        </xdr:cNvPr>
        <xdr:cNvPicPr>
          <a:picLocks noChangeAspect="1"/>
        </xdr:cNvPicPr>
      </xdr:nvPicPr>
      <xdr:blipFill>
        <a:blip xmlns:r="http://schemas.openxmlformats.org/officeDocument/2006/relationships" r:embed="rId1"/>
        <a:stretch>
          <a:fillRect/>
        </a:stretch>
      </xdr:blipFill>
      <xdr:spPr>
        <a:xfrm>
          <a:off x="87312" y="39688"/>
          <a:ext cx="503810" cy="49217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95250</xdr:colOff>
      <xdr:row>0</xdr:row>
      <xdr:rowOff>39688</xdr:rowOff>
    </xdr:from>
    <xdr:to>
      <xdr:col>2</xdr:col>
      <xdr:colOff>143765</xdr:colOff>
      <xdr:row>2</xdr:row>
      <xdr:rowOff>181342</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stretch>
          <a:fillRect/>
        </a:stretch>
      </xdr:blipFill>
      <xdr:spPr>
        <a:xfrm>
          <a:off x="95250" y="39688"/>
          <a:ext cx="477140" cy="490904"/>
        </a:xfrm>
        <a:prstGeom prst="rect">
          <a:avLst/>
        </a:prstGeom>
      </xdr:spPr>
    </xdr:pic>
    <xdr:clientData/>
  </xdr:twoCellAnchor>
  <xdr:twoCellAnchor editAs="oneCell">
    <xdr:from>
      <xdr:col>0</xdr:col>
      <xdr:colOff>95250</xdr:colOff>
      <xdr:row>0</xdr:row>
      <xdr:rowOff>39688</xdr:rowOff>
    </xdr:from>
    <xdr:to>
      <xdr:col>2</xdr:col>
      <xdr:colOff>143765</xdr:colOff>
      <xdr:row>2</xdr:row>
      <xdr:rowOff>181342</xdr:rowOff>
    </xdr:to>
    <xdr:pic>
      <xdr:nvPicPr>
        <xdr:cNvPr id="3" name="Picture 2">
          <a:extLst>
            <a:ext uri="{FF2B5EF4-FFF2-40B4-BE49-F238E27FC236}">
              <a16:creationId xmlns:a16="http://schemas.microsoft.com/office/drawing/2014/main" id="{E051E9AD-30E6-483C-AEA8-4380D1C2D4AE}"/>
            </a:ext>
          </a:extLst>
        </xdr:cNvPr>
        <xdr:cNvPicPr>
          <a:picLocks noChangeAspect="1"/>
        </xdr:cNvPicPr>
      </xdr:nvPicPr>
      <xdr:blipFill>
        <a:blip xmlns:r="http://schemas.openxmlformats.org/officeDocument/2006/relationships" r:embed="rId1"/>
        <a:stretch>
          <a:fillRect/>
        </a:stretch>
      </xdr:blipFill>
      <xdr:spPr>
        <a:xfrm>
          <a:off x="95250" y="39688"/>
          <a:ext cx="477140" cy="494079"/>
        </a:xfrm>
        <a:prstGeom prst="rect">
          <a:avLst/>
        </a:prstGeom>
      </xdr:spPr>
    </xdr:pic>
    <xdr:clientData/>
  </xdr:twoCellAnchor>
  <xdr:twoCellAnchor editAs="oneCell">
    <xdr:from>
      <xdr:col>0</xdr:col>
      <xdr:colOff>87312</xdr:colOff>
      <xdr:row>0</xdr:row>
      <xdr:rowOff>39688</xdr:rowOff>
    </xdr:from>
    <xdr:to>
      <xdr:col>2</xdr:col>
      <xdr:colOff>162497</xdr:colOff>
      <xdr:row>2</xdr:row>
      <xdr:rowOff>179437</xdr:rowOff>
    </xdr:to>
    <xdr:pic>
      <xdr:nvPicPr>
        <xdr:cNvPr id="4" name="Picture 3">
          <a:extLst>
            <a:ext uri="{FF2B5EF4-FFF2-40B4-BE49-F238E27FC236}">
              <a16:creationId xmlns:a16="http://schemas.microsoft.com/office/drawing/2014/main" id="{F5C0F9BF-63AE-4DBC-931D-0F2C24CE1FBC}"/>
            </a:ext>
          </a:extLst>
        </xdr:cNvPr>
        <xdr:cNvPicPr>
          <a:picLocks noChangeAspect="1"/>
        </xdr:cNvPicPr>
      </xdr:nvPicPr>
      <xdr:blipFill>
        <a:blip xmlns:r="http://schemas.openxmlformats.org/officeDocument/2006/relationships" r:embed="rId1"/>
        <a:stretch>
          <a:fillRect/>
        </a:stretch>
      </xdr:blipFill>
      <xdr:spPr>
        <a:xfrm>
          <a:off x="87312" y="39688"/>
          <a:ext cx="503810" cy="4921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A1:B25"/>
  <sheetViews>
    <sheetView showGridLines="0" tabSelected="1" zoomScale="120" zoomScaleNormal="120" workbookViewId="0">
      <selection activeCell="A7" sqref="A7"/>
    </sheetView>
  </sheetViews>
  <sheetFormatPr defaultColWidth="9.140625" defaultRowHeight="15"/>
  <cols>
    <col min="1" max="1" width="99.7109375" style="27" customWidth="1"/>
    <col min="2" max="2" width="56.42578125" style="27" bestFit="1" customWidth="1"/>
    <col min="3" max="16384" width="9.140625" style="27"/>
  </cols>
  <sheetData>
    <row r="1" spans="1:1" ht="60" customHeight="1">
      <c r="A1" s="26" t="s">
        <v>0</v>
      </c>
    </row>
    <row r="2" spans="1:1" ht="12" customHeight="1"/>
    <row r="3" spans="1:1" s="29" customFormat="1" ht="42">
      <c r="A3" s="101" t="s">
        <v>1</v>
      </c>
    </row>
    <row r="4" spans="1:1" s="29" customFormat="1" ht="42">
      <c r="A4" s="101" t="s">
        <v>2</v>
      </c>
    </row>
    <row r="5" spans="1:1">
      <c r="A5" s="42" t="s">
        <v>3</v>
      </c>
    </row>
    <row r="6" spans="1:1" ht="11.25" customHeight="1">
      <c r="A6" s="42" t="s">
        <v>4</v>
      </c>
    </row>
    <row r="7" spans="1:1">
      <c r="A7" s="96" t="s">
        <v>5</v>
      </c>
    </row>
    <row r="8" spans="1:1">
      <c r="A8" s="95" t="s">
        <v>6</v>
      </c>
    </row>
    <row r="9" spans="1:1" ht="11.25" customHeight="1"/>
    <row r="10" spans="1:1">
      <c r="A10" s="27" t="s">
        <v>7</v>
      </c>
    </row>
    <row r="11" spans="1:1" ht="45">
      <c r="A11" s="32" t="s">
        <v>8</v>
      </c>
    </row>
    <row r="12" spans="1:1" ht="30">
      <c r="A12" s="32" t="s">
        <v>9</v>
      </c>
    </row>
    <row r="13" spans="1:1">
      <c r="A13" s="30" t="s">
        <v>10</v>
      </c>
    </row>
    <row r="14" spans="1:1">
      <c r="A14" s="32" t="s">
        <v>11</v>
      </c>
    </row>
    <row r="15" spans="1:1">
      <c r="A15" s="31" t="s">
        <v>12</v>
      </c>
    </row>
    <row r="16" spans="1:1" ht="7.5" customHeight="1"/>
    <row r="17" spans="1:2">
      <c r="A17" s="27" t="s">
        <v>13</v>
      </c>
    </row>
    <row r="18" spans="1:2">
      <c r="A18" s="100" t="s">
        <v>14</v>
      </c>
    </row>
    <row r="19" spans="1:2" s="33" customFormat="1" ht="28.5">
      <c r="A19" s="32" t="s">
        <v>15</v>
      </c>
    </row>
    <row r="20" spans="1:2" s="33" customFormat="1" ht="31.5" customHeight="1">
      <c r="A20" s="32" t="s">
        <v>16</v>
      </c>
    </row>
    <row r="21" spans="1:2" ht="7.5" customHeight="1"/>
    <row r="22" spans="1:2" ht="30">
      <c r="A22" s="28" t="s">
        <v>17</v>
      </c>
      <c r="B22" s="87"/>
    </row>
    <row r="23" spans="1:2" ht="7.5" customHeight="1">
      <c r="B23" s="88"/>
    </row>
    <row r="24" spans="1:2" ht="7.5" customHeight="1"/>
    <row r="25" spans="1:2">
      <c r="A25" s="43"/>
    </row>
  </sheetData>
  <sheetProtection algorithmName="SHA-512" hashValue="VP5Ir13+YuaBXAIe2cXj9yXb+LlC8Vr55vwGn25frDuDSfxx9k7NZFIyFpF01MuVZFTMDdr5gXC+mQQjquG85Q==" saltValue="awTw9VoyU9NLyjZOAWtTWw==" spinCount="100000" sheet="1" objects="1" scenarios="1"/>
  <pageMargins left="0.25" right="0.25" top="0.25" bottom="0.5" header="0.25" footer="0.2"/>
  <pageSetup orientation="portrait" r:id="rId1"/>
  <headerFooter>
    <oddFooter>&amp;L&amp;8AGR-8240 (N/7/25)&amp;C&amp;8Information collected by WSDA becomes a public record and may be disclosed unless exempted by federal or state law.</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63"/>
  <sheetViews>
    <sheetView showGridLines="0" showZeros="0" zoomScale="120" zoomScaleNormal="120" zoomScalePageLayoutView="120" workbookViewId="0">
      <selection activeCell="I23" sqref="I23"/>
    </sheetView>
  </sheetViews>
  <sheetFormatPr defaultColWidth="9.140625" defaultRowHeight="1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61" customFormat="1" ht="15" customHeight="1">
      <c r="A1" s="58"/>
      <c r="B1" s="59"/>
      <c r="C1" s="60"/>
      <c r="D1" s="59" t="s">
        <v>18</v>
      </c>
      <c r="E1" s="59"/>
      <c r="F1" s="59"/>
      <c r="G1" s="59"/>
      <c r="H1" s="59"/>
      <c r="I1" s="59"/>
      <c r="J1" s="102"/>
      <c r="K1" s="148" t="s">
        <v>19</v>
      </c>
      <c r="L1" s="148"/>
      <c r="M1" s="148"/>
      <c r="N1" s="148"/>
      <c r="O1" s="148"/>
      <c r="P1" s="148"/>
      <c r="Q1" s="148"/>
      <c r="R1" s="103"/>
    </row>
    <row r="2" spans="1:18" s="61" customFormat="1" ht="12.75">
      <c r="A2" s="62"/>
      <c r="B2" s="63"/>
      <c r="D2" s="64" t="s">
        <v>20</v>
      </c>
      <c r="E2" s="63"/>
      <c r="F2" s="63"/>
      <c r="G2" s="63"/>
      <c r="H2" s="63"/>
      <c r="I2" s="63"/>
      <c r="J2" s="104"/>
      <c r="K2" s="169" t="s">
        <v>21</v>
      </c>
      <c r="L2" s="169"/>
      <c r="M2" s="169"/>
      <c r="N2" s="105"/>
      <c r="O2" s="168" t="s">
        <v>22</v>
      </c>
      <c r="P2" s="169"/>
      <c r="Q2" s="169"/>
      <c r="R2" s="170"/>
    </row>
    <row r="3" spans="1:18" s="61" customFormat="1" ht="16.5" customHeight="1">
      <c r="A3" s="65"/>
      <c r="B3" s="122"/>
      <c r="C3" s="56"/>
      <c r="D3" s="66" t="s">
        <v>23</v>
      </c>
      <c r="E3" s="122"/>
      <c r="F3" s="67"/>
      <c r="G3" s="56"/>
      <c r="H3" s="68"/>
      <c r="I3" s="122"/>
      <c r="J3" s="69"/>
      <c r="K3" s="173">
        <v>4950</v>
      </c>
      <c r="L3" s="173"/>
      <c r="M3" s="173"/>
      <c r="N3" s="106"/>
      <c r="O3" s="54"/>
      <c r="P3" s="56"/>
      <c r="Q3" s="57" t="str">
        <f>July!I57</f>
        <v>K</v>
      </c>
      <c r="R3" s="69"/>
    </row>
    <row r="4" spans="1:18" s="61" customFormat="1" ht="14.25" customHeight="1">
      <c r="A4" s="147" t="s">
        <v>25</v>
      </c>
      <c r="B4" s="148"/>
      <c r="C4" s="148"/>
      <c r="D4" s="148"/>
      <c r="E4" s="148"/>
      <c r="F4" s="148"/>
      <c r="G4" s="148"/>
      <c r="H4" s="148"/>
      <c r="I4" s="148"/>
      <c r="J4" s="108"/>
      <c r="K4" s="211" t="s">
        <v>76</v>
      </c>
      <c r="L4" s="211"/>
      <c r="M4" s="211"/>
      <c r="N4" s="211"/>
      <c r="O4" s="211"/>
      <c r="P4" s="211"/>
      <c r="Q4" s="211"/>
      <c r="R4" s="70"/>
    </row>
    <row r="5" spans="1:18" s="61" customFormat="1" ht="13.5" customHeight="1">
      <c r="A5" s="58"/>
      <c r="B5" s="149" t="s">
        <v>27</v>
      </c>
      <c r="C5" s="150"/>
      <c r="D5" s="150"/>
      <c r="E5" s="150"/>
      <c r="F5" s="150"/>
      <c r="G5" s="150"/>
      <c r="H5" s="150"/>
      <c r="I5" s="150"/>
      <c r="J5" s="109"/>
      <c r="K5" s="212"/>
      <c r="L5" s="212"/>
      <c r="M5" s="212"/>
      <c r="N5" s="212"/>
      <c r="O5" s="212"/>
      <c r="P5" s="212"/>
      <c r="Q5" s="212"/>
      <c r="R5" s="70"/>
    </row>
    <row r="6" spans="1:18" s="61" customFormat="1" ht="13.5" customHeight="1">
      <c r="A6" s="62"/>
      <c r="B6" s="151"/>
      <c r="C6" s="151"/>
      <c r="D6" s="151"/>
      <c r="E6" s="151"/>
      <c r="F6" s="151"/>
      <c r="G6" s="151"/>
      <c r="H6" s="151"/>
      <c r="I6" s="151"/>
      <c r="J6" s="109"/>
      <c r="K6" s="212"/>
      <c r="L6" s="212"/>
      <c r="M6" s="212"/>
      <c r="N6" s="212"/>
      <c r="O6" s="212"/>
      <c r="P6" s="212"/>
      <c r="Q6" s="212"/>
      <c r="R6" s="70"/>
    </row>
    <row r="7" spans="1:18" s="61" customFormat="1" ht="13.5" customHeight="1">
      <c r="A7" s="62"/>
      <c r="B7" s="151"/>
      <c r="C7" s="151"/>
      <c r="D7" s="151"/>
      <c r="E7" s="151"/>
      <c r="F7" s="151"/>
      <c r="G7" s="151"/>
      <c r="H7" s="151"/>
      <c r="I7" s="151"/>
      <c r="J7" s="109"/>
      <c r="K7" s="212"/>
      <c r="L7" s="212"/>
      <c r="M7" s="212"/>
      <c r="N7" s="212"/>
      <c r="O7" s="212"/>
      <c r="P7" s="212"/>
      <c r="Q7" s="212"/>
      <c r="R7" s="70"/>
    </row>
    <row r="8" spans="1:18" s="61" customFormat="1" ht="13.5" customHeight="1">
      <c r="A8" s="71"/>
      <c r="B8" s="152"/>
      <c r="C8" s="152"/>
      <c r="D8" s="152"/>
      <c r="E8" s="152"/>
      <c r="F8" s="152"/>
      <c r="G8" s="152"/>
      <c r="H8" s="152"/>
      <c r="I8" s="152"/>
      <c r="J8" s="110"/>
      <c r="K8" s="212"/>
      <c r="L8" s="212"/>
      <c r="M8" s="212"/>
      <c r="N8" s="212"/>
      <c r="O8" s="212"/>
      <c r="P8" s="212"/>
      <c r="Q8" s="212"/>
      <c r="R8" s="70"/>
    </row>
    <row r="9" spans="1:18" s="3" customFormat="1" ht="14.25" customHeight="1">
      <c r="A9" s="203" t="s">
        <v>28</v>
      </c>
      <c r="B9" s="204"/>
      <c r="C9" s="204"/>
      <c r="D9" s="204"/>
      <c r="E9" s="204"/>
      <c r="F9" s="204"/>
      <c r="G9" s="204"/>
      <c r="H9" s="204"/>
      <c r="I9" s="204"/>
      <c r="J9" s="114"/>
      <c r="K9" s="212"/>
      <c r="L9" s="212"/>
      <c r="M9" s="212"/>
      <c r="N9" s="212"/>
      <c r="O9" s="212"/>
      <c r="P9" s="212"/>
      <c r="Q9" s="212"/>
      <c r="R9" s="7"/>
    </row>
    <row r="10" spans="1:18" s="1" customFormat="1" ht="12" customHeight="1">
      <c r="A10" s="72"/>
      <c r="B10" s="93" t="s">
        <v>29</v>
      </c>
      <c r="C10" s="73"/>
      <c r="D10" s="73"/>
      <c r="E10" s="73"/>
      <c r="F10" s="73"/>
      <c r="G10" s="73"/>
      <c r="H10" s="73"/>
      <c r="I10" s="73"/>
      <c r="J10" s="75"/>
      <c r="K10" s="119"/>
      <c r="L10" s="119"/>
      <c r="M10" s="119"/>
      <c r="N10" s="119"/>
      <c r="O10" s="119"/>
      <c r="P10" s="119"/>
      <c r="Q10" s="119"/>
      <c r="R10" s="121"/>
    </row>
    <row r="11" spans="1:18" s="1" customFormat="1" ht="12" customHeight="1">
      <c r="A11" s="74"/>
      <c r="B11" s="111" t="s">
        <v>30</v>
      </c>
      <c r="C11" s="125"/>
      <c r="D11" s="125"/>
      <c r="E11" s="125"/>
      <c r="F11" s="125"/>
      <c r="G11" s="125"/>
      <c r="H11" s="125"/>
      <c r="I11" s="125"/>
      <c r="J11" s="75"/>
      <c r="K11" s="119"/>
      <c r="L11" s="119"/>
      <c r="M11" s="119"/>
      <c r="N11" s="119"/>
      <c r="O11" s="119"/>
      <c r="P11" s="119"/>
      <c r="Q11" s="119"/>
      <c r="R11" s="121"/>
    </row>
    <row r="12" spans="1:18" s="1" customFormat="1" ht="15" customHeight="1">
      <c r="A12" s="74"/>
      <c r="B12" s="206">
        <f>July!B12</f>
        <v>0</v>
      </c>
      <c r="C12" s="207"/>
      <c r="D12" s="207"/>
      <c r="E12" s="207"/>
      <c r="F12" s="207"/>
      <c r="G12" s="207"/>
      <c r="H12" s="207"/>
      <c r="I12" s="207"/>
      <c r="J12" s="75"/>
      <c r="K12" s="163"/>
      <c r="L12" s="164"/>
      <c r="M12" s="164"/>
      <c r="N12" s="164"/>
      <c r="O12" s="164"/>
      <c r="P12" s="164"/>
      <c r="Q12" s="164"/>
      <c r="R12" s="75"/>
    </row>
    <row r="13" spans="1:18" s="1" customFormat="1" ht="15" customHeight="1">
      <c r="A13" s="74"/>
      <c r="B13" s="206">
        <f>July!B13</f>
        <v>0</v>
      </c>
      <c r="C13" s="207"/>
      <c r="D13" s="207"/>
      <c r="E13" s="207"/>
      <c r="F13" s="207"/>
      <c r="G13" s="207"/>
      <c r="H13" s="207"/>
      <c r="I13" s="207"/>
      <c r="J13" s="75"/>
      <c r="K13" s="165"/>
      <c r="L13" s="166"/>
      <c r="M13" s="166"/>
      <c r="N13" s="166"/>
      <c r="O13" s="166"/>
      <c r="P13" s="166"/>
      <c r="Q13" s="166"/>
      <c r="R13" s="75"/>
    </row>
    <row r="14" spans="1:18" s="1" customFormat="1" ht="15" customHeight="1">
      <c r="A14" s="74"/>
      <c r="B14" s="206">
        <f>July!B14</f>
        <v>0</v>
      </c>
      <c r="C14" s="207"/>
      <c r="D14" s="207"/>
      <c r="E14" s="207"/>
      <c r="F14" s="207"/>
      <c r="G14" s="207"/>
      <c r="H14" s="207"/>
      <c r="I14" s="207"/>
      <c r="J14" s="75"/>
      <c r="K14" s="205" t="s">
        <v>31</v>
      </c>
      <c r="L14" s="205"/>
      <c r="M14" s="205"/>
      <c r="N14" s="205"/>
      <c r="O14" s="205"/>
      <c r="P14" s="205"/>
      <c r="Q14" s="205"/>
      <c r="R14" s="75"/>
    </row>
    <row r="15" spans="1:18" s="1" customFormat="1" ht="15" customHeight="1">
      <c r="A15" s="74"/>
      <c r="B15" s="206">
        <f>July!B15</f>
        <v>0</v>
      </c>
      <c r="C15" s="207"/>
      <c r="D15" s="207"/>
      <c r="E15" s="207"/>
      <c r="F15" s="207"/>
      <c r="G15" s="207"/>
      <c r="H15" s="207"/>
      <c r="I15" s="207"/>
      <c r="J15" s="75"/>
      <c r="K15" s="127"/>
      <c r="L15" s="128"/>
      <c r="M15" s="128"/>
      <c r="N15" s="128"/>
      <c r="O15" s="128"/>
      <c r="P15" s="120"/>
      <c r="Q15" s="115"/>
      <c r="R15" s="75"/>
    </row>
    <row r="16" spans="1:18" s="1" customFormat="1" ht="3" customHeight="1">
      <c r="A16" s="74"/>
      <c r="B16" s="76"/>
      <c r="C16" s="76"/>
      <c r="D16" s="76"/>
      <c r="E16" s="76"/>
      <c r="F16" s="76"/>
      <c r="G16" s="76"/>
      <c r="H16" s="76"/>
      <c r="I16" s="76"/>
      <c r="J16" s="75"/>
      <c r="K16" s="205"/>
      <c r="L16" s="205"/>
      <c r="M16" s="205"/>
      <c r="N16" s="41"/>
      <c r="O16" s="205"/>
      <c r="P16" s="205"/>
      <c r="Q16" s="205"/>
      <c r="R16" s="75"/>
    </row>
    <row r="17" spans="1:19" s="1" customFormat="1" ht="15" customHeight="1">
      <c r="A17" s="74"/>
      <c r="B17" s="116" t="s">
        <v>32</v>
      </c>
      <c r="C17" s="77"/>
      <c r="D17" s="77"/>
      <c r="E17" s="77"/>
      <c r="F17" s="208">
        <f>July!F17</f>
        <v>0</v>
      </c>
      <c r="G17" s="209"/>
      <c r="H17" s="209"/>
      <c r="I17" s="209"/>
      <c r="J17" s="75"/>
      <c r="K17" s="210" t="s">
        <v>33</v>
      </c>
      <c r="L17" s="205"/>
      <c r="M17" s="205"/>
      <c r="N17" s="205"/>
      <c r="O17" s="205"/>
      <c r="P17" s="41"/>
      <c r="Q17" s="41" t="s">
        <v>34</v>
      </c>
      <c r="R17" s="75"/>
    </row>
    <row r="18" spans="1:19" s="1" customFormat="1" ht="6" customHeight="1">
      <c r="A18" s="78"/>
      <c r="B18" s="79"/>
      <c r="C18" s="79"/>
      <c r="D18" s="79"/>
      <c r="E18" s="79"/>
      <c r="F18" s="79"/>
      <c r="G18" s="79"/>
      <c r="H18" s="79"/>
      <c r="I18" s="79"/>
      <c r="J18" s="117"/>
      <c r="K18" s="205"/>
      <c r="L18" s="205"/>
      <c r="M18" s="205"/>
      <c r="N18" s="41"/>
      <c r="O18" s="205"/>
      <c r="P18" s="205"/>
      <c r="Q18" s="205"/>
      <c r="R18" s="75"/>
    </row>
    <row r="19" spans="1:19" s="4" customFormat="1" ht="21" customHeight="1">
      <c r="A19" s="155" t="s">
        <v>35</v>
      </c>
      <c r="B19" s="156"/>
      <c r="C19" s="156"/>
      <c r="D19" s="156"/>
      <c r="E19" s="156"/>
      <c r="F19" s="156"/>
      <c r="G19" s="156"/>
      <c r="H19" s="156"/>
      <c r="I19" s="156"/>
      <c r="J19" s="156"/>
      <c r="K19" s="156"/>
      <c r="L19" s="156"/>
      <c r="M19" s="156"/>
      <c r="N19" s="156"/>
      <c r="O19" s="156"/>
      <c r="P19" s="156"/>
      <c r="Q19" s="156"/>
      <c r="R19" s="157"/>
    </row>
    <row r="20" spans="1:19" s="14" customFormat="1" ht="6" customHeight="1">
      <c r="A20" s="22"/>
      <c r="B20" s="23"/>
      <c r="C20" s="23"/>
      <c r="D20" s="23"/>
      <c r="E20" s="23"/>
      <c r="F20" s="23"/>
      <c r="G20" s="23"/>
      <c r="H20" s="23"/>
      <c r="I20" s="23"/>
      <c r="J20" s="23"/>
      <c r="K20" s="23"/>
      <c r="L20" s="23"/>
      <c r="M20" s="23"/>
      <c r="N20" s="23"/>
      <c r="O20" s="23"/>
      <c r="P20" s="23"/>
      <c r="Q20" s="23"/>
      <c r="R20" s="24"/>
    </row>
    <row r="21" spans="1:19" s="14" customFormat="1" ht="26.25" customHeight="1">
      <c r="A21" s="97" t="s">
        <v>36</v>
      </c>
      <c r="G21" s="15" t="s">
        <v>37</v>
      </c>
      <c r="H21" s="15"/>
      <c r="I21" s="15" t="s">
        <v>38</v>
      </c>
      <c r="J21" s="15"/>
      <c r="K21" s="15" t="s">
        <v>39</v>
      </c>
      <c r="L21" s="15"/>
      <c r="M21" s="15" t="s">
        <v>40</v>
      </c>
      <c r="N21" s="15"/>
      <c r="O21" s="15" t="s">
        <v>41</v>
      </c>
      <c r="P21" s="15"/>
      <c r="Q21" s="15" t="s">
        <v>42</v>
      </c>
      <c r="R21" s="34"/>
      <c r="S21" s="35"/>
    </row>
    <row r="22" spans="1:19" s="14" customFormat="1" ht="1.5" customHeight="1">
      <c r="A22" s="16"/>
      <c r="R22" s="17"/>
    </row>
    <row r="23" spans="1:19" s="14" customFormat="1" ht="13.5" customHeight="1">
      <c r="A23" s="16"/>
      <c r="B23" s="176" t="s">
        <v>43</v>
      </c>
      <c r="C23" s="176"/>
      <c r="D23" s="176"/>
      <c r="E23" s="176"/>
      <c r="G23" s="36">
        <f>July!G23</f>
        <v>0</v>
      </c>
      <c r="I23" s="98"/>
      <c r="K23" s="98"/>
      <c r="M23" s="36">
        <f>SUM(I23+K23)</f>
        <v>0</v>
      </c>
      <c r="O23" s="36">
        <f>SUM(July!M23+Aug!M23+Sept!M23+Oct!M23+Nov!M23+Dec!M23+Jan!M23+Feb!M23+Mar!M23)</f>
        <v>0</v>
      </c>
      <c r="Q23" s="36">
        <f>SUM(G23-O23)</f>
        <v>0</v>
      </c>
      <c r="R23" s="17"/>
    </row>
    <row r="24" spans="1:19" s="14" customFormat="1" ht="1.5" customHeight="1">
      <c r="A24" s="16"/>
      <c r="R24" s="17"/>
    </row>
    <row r="25" spans="1:19" s="14" customFormat="1" ht="13.5" customHeight="1">
      <c r="A25" s="16"/>
      <c r="B25" s="176" t="s">
        <v>44</v>
      </c>
      <c r="C25" s="176"/>
      <c r="D25" s="176"/>
      <c r="E25" s="176"/>
      <c r="G25" s="36">
        <f>July!G25</f>
        <v>0</v>
      </c>
      <c r="I25" s="98"/>
      <c r="K25" s="98"/>
      <c r="M25" s="36">
        <f>SUM(I25+K25)</f>
        <v>0</v>
      </c>
      <c r="O25" s="36">
        <f>SUM(July!M25+Aug!M25+Sept!M25+Oct!M25+Nov!M25+Dec!M25+Jan!M25+Feb!M25+Mar!M25)</f>
        <v>0</v>
      </c>
      <c r="Q25" s="36">
        <f>SUM(G25-O25)</f>
        <v>0</v>
      </c>
      <c r="R25" s="17"/>
    </row>
    <row r="26" spans="1:19" s="14" customFormat="1" ht="1.5" customHeight="1">
      <c r="A26" s="16"/>
      <c r="B26" s="176"/>
      <c r="C26" s="176"/>
      <c r="D26" s="176"/>
      <c r="E26" s="176"/>
      <c r="R26" s="17"/>
    </row>
    <row r="27" spans="1:19" s="14" customFormat="1" ht="13.5" customHeight="1">
      <c r="A27" s="16"/>
      <c r="B27" s="176" t="s">
        <v>45</v>
      </c>
      <c r="C27" s="176"/>
      <c r="D27" s="176"/>
      <c r="E27" s="176"/>
      <c r="G27" s="36">
        <f>July!G27</f>
        <v>0</v>
      </c>
      <c r="I27" s="98"/>
      <c r="K27" s="98"/>
      <c r="M27" s="36">
        <f>SUM(I27+K27)</f>
        <v>0</v>
      </c>
      <c r="O27" s="36">
        <f>SUM(July!M27+Aug!M27+Sept!M27+Oct!M27+Nov!M27+Dec!M27+Jan!M27+Feb!M27+Mar!M27)</f>
        <v>0</v>
      </c>
      <c r="Q27" s="36">
        <f>SUM(G27-O27)</f>
        <v>0</v>
      </c>
      <c r="R27" s="17"/>
    </row>
    <row r="28" spans="1:19" s="14" customFormat="1" ht="1.5" customHeight="1">
      <c r="A28" s="16"/>
      <c r="B28" s="176"/>
      <c r="C28" s="176"/>
      <c r="D28" s="176"/>
      <c r="E28" s="176"/>
      <c r="R28" s="17"/>
    </row>
    <row r="29" spans="1:19" s="14" customFormat="1" ht="13.5" customHeight="1">
      <c r="A29" s="16"/>
      <c r="B29" s="176" t="s">
        <v>46</v>
      </c>
      <c r="C29" s="176"/>
      <c r="D29" s="176"/>
      <c r="E29" s="176"/>
      <c r="G29" s="36">
        <f>July!G29</f>
        <v>0</v>
      </c>
      <c r="I29" s="98"/>
      <c r="K29" s="98"/>
      <c r="M29" s="36">
        <f>SUM(I29+K29)</f>
        <v>0</v>
      </c>
      <c r="O29" s="36">
        <f>SUM(July!M29+Aug!M29+Sept!M29+Oct!M29+Nov!M29+Dec!M29+Jan!M29+Feb!M29+Mar!M29)</f>
        <v>0</v>
      </c>
      <c r="Q29" s="36">
        <f>SUM(G29-O29)</f>
        <v>0</v>
      </c>
      <c r="R29" s="17"/>
    </row>
    <row r="30" spans="1:19" s="14" customFormat="1" ht="1.5" customHeight="1">
      <c r="A30" s="16"/>
      <c r="B30" s="176"/>
      <c r="C30" s="176"/>
      <c r="D30" s="176"/>
      <c r="E30" s="176"/>
      <c r="R30" s="17"/>
    </row>
    <row r="31" spans="1:19" s="14" customFormat="1" ht="13.5" customHeight="1">
      <c r="A31" s="16"/>
      <c r="B31" s="176" t="s">
        <v>47</v>
      </c>
      <c r="C31" s="176"/>
      <c r="D31" s="176"/>
      <c r="E31" s="176"/>
      <c r="G31" s="36">
        <f>July!G31</f>
        <v>0</v>
      </c>
      <c r="I31" s="98"/>
      <c r="K31" s="98"/>
      <c r="M31" s="36">
        <f>SUM(I31+K31)</f>
        <v>0</v>
      </c>
      <c r="O31" s="36">
        <f>SUM(July!M31+Aug!M31+Sept!M31+Oct!M31+Nov!M31+Dec!M31+Jan!M31+Feb!M31+Mar!M31)</f>
        <v>0</v>
      </c>
      <c r="Q31" s="36">
        <f>SUM(G31-O31)</f>
        <v>0</v>
      </c>
      <c r="R31" s="17"/>
    </row>
    <row r="32" spans="1:19" s="14" customFormat="1" ht="1.5" customHeight="1">
      <c r="A32" s="16"/>
      <c r="B32" s="176"/>
      <c r="C32" s="176"/>
      <c r="D32" s="176"/>
      <c r="E32" s="176"/>
      <c r="R32" s="17"/>
    </row>
    <row r="33" spans="1:18" s="14" customFormat="1" ht="13.5" customHeight="1">
      <c r="A33" s="16"/>
      <c r="B33" s="176" t="s">
        <v>48</v>
      </c>
      <c r="C33" s="176"/>
      <c r="D33" s="176"/>
      <c r="E33" s="176"/>
      <c r="G33" s="36">
        <f>July!G33</f>
        <v>0</v>
      </c>
      <c r="I33" s="98"/>
      <c r="K33" s="98"/>
      <c r="M33" s="36">
        <f>SUM(I33+K33)</f>
        <v>0</v>
      </c>
      <c r="O33" s="36">
        <f>SUM(July!M33+Aug!M33+Sept!M33+Oct!M33+Nov!M33+Dec!M33+Jan!M33+Feb!M33+Mar!M33)</f>
        <v>0</v>
      </c>
      <c r="Q33" s="36">
        <f>SUM(G33-O33)</f>
        <v>0</v>
      </c>
      <c r="R33" s="17"/>
    </row>
    <row r="34" spans="1:18" s="14" customFormat="1" ht="1.5" customHeight="1">
      <c r="A34" s="16"/>
      <c r="R34" s="17"/>
    </row>
    <row r="35" spans="1:18" s="14" customFormat="1" ht="13.5" customHeight="1" thickBot="1">
      <c r="A35" s="16"/>
      <c r="B35" s="94" t="s">
        <v>49</v>
      </c>
      <c r="G35" s="37">
        <f>SUM(G23+G25+G27+G29+G31+G33)</f>
        <v>0</v>
      </c>
      <c r="I35" s="37">
        <f>SUM(I23+I25+I27+I29+I31+I33)</f>
        <v>0</v>
      </c>
      <c r="K35" s="37">
        <f>SUM(K23+K25+K27+K29+K31+K33)</f>
        <v>0</v>
      </c>
      <c r="M35" s="37">
        <f>SUM(M23+M25+M27+M29+M31+M33)</f>
        <v>0</v>
      </c>
      <c r="O35" s="37">
        <f>SUM(July!M35+Aug!M35+Sept!M35+Oct!M35+Nov!M35+Dec!M35+Jan!M35+Feb!M35+Mar!M35)</f>
        <v>0</v>
      </c>
      <c r="Q35" s="37">
        <f>SUM(G35-O35)</f>
        <v>0</v>
      </c>
      <c r="R35" s="17"/>
    </row>
    <row r="36" spans="1:18" s="14" customFormat="1" ht="8.25" customHeight="1" thickTop="1">
      <c r="A36" s="19"/>
      <c r="B36" s="20"/>
      <c r="C36" s="20"/>
      <c r="D36" s="20"/>
      <c r="E36" s="20"/>
      <c r="F36" s="20"/>
      <c r="G36" s="20"/>
      <c r="H36" s="20"/>
      <c r="I36" s="20"/>
      <c r="J36" s="20"/>
      <c r="K36" s="20"/>
      <c r="L36" s="20"/>
      <c r="M36" s="20"/>
      <c r="N36" s="20"/>
      <c r="O36" s="20"/>
      <c r="P36" s="20"/>
      <c r="Q36" s="20"/>
      <c r="R36" s="21"/>
    </row>
    <row r="37" spans="1:18" s="14" customFormat="1" ht="6" customHeight="1">
      <c r="A37" s="22"/>
      <c r="B37" s="23"/>
      <c r="C37" s="23"/>
      <c r="D37" s="23"/>
      <c r="E37" s="23"/>
      <c r="F37" s="23"/>
      <c r="G37" s="23"/>
      <c r="H37" s="23"/>
      <c r="I37" s="23"/>
      <c r="J37" s="23"/>
      <c r="K37" s="23"/>
      <c r="L37" s="23"/>
      <c r="M37" s="23"/>
      <c r="N37" s="23"/>
      <c r="O37" s="23"/>
      <c r="P37" s="23"/>
      <c r="Q37" s="23"/>
      <c r="R37" s="24"/>
    </row>
    <row r="38" spans="1:18" s="14" customFormat="1" ht="12.75">
      <c r="A38" s="80"/>
      <c r="R38" s="17"/>
    </row>
    <row r="39" spans="1:18" s="14" customFormat="1" ht="12">
      <c r="A39" s="16"/>
      <c r="I39" s="89"/>
      <c r="R39" s="17"/>
    </row>
    <row r="40" spans="1:18" s="14" customFormat="1" ht="12">
      <c r="A40" s="16"/>
      <c r="B40" s="90"/>
      <c r="R40" s="17"/>
    </row>
    <row r="41" spans="1:18" s="14" customFormat="1" ht="12">
      <c r="A41" s="16"/>
      <c r="B41" s="90"/>
      <c r="R41" s="17"/>
    </row>
    <row r="42" spans="1:18" s="14" customFormat="1" ht="12.75">
      <c r="A42" s="85"/>
      <c r="F42" s="18"/>
      <c r="G42" s="174"/>
      <c r="H42" s="174"/>
      <c r="I42" s="174"/>
      <c r="J42" s="25"/>
      <c r="K42" s="25"/>
      <c r="O42" s="174"/>
      <c r="P42" s="175"/>
      <c r="Q42" s="175"/>
      <c r="R42" s="17"/>
    </row>
    <row r="43" spans="1:18" s="14" customFormat="1" ht="12">
      <c r="A43" s="16"/>
      <c r="G43" s="81"/>
      <c r="I43" s="81"/>
      <c r="O43" s="81"/>
      <c r="Q43" s="81"/>
      <c r="R43" s="17"/>
    </row>
    <row r="44" spans="1:18" s="14" customFormat="1" ht="12">
      <c r="A44" s="16"/>
      <c r="G44" s="81"/>
      <c r="I44" s="81"/>
      <c r="O44" s="81"/>
      <c r="Q44" s="81"/>
      <c r="R44" s="17"/>
    </row>
    <row r="45" spans="1:18" s="14" customFormat="1" ht="12">
      <c r="A45" s="16"/>
      <c r="G45" s="81"/>
      <c r="I45" s="81"/>
      <c r="Q45" s="81"/>
      <c r="R45" s="17"/>
    </row>
    <row r="46" spans="1:18" s="14" customFormat="1" ht="12">
      <c r="A46" s="16"/>
      <c r="B46" s="18"/>
      <c r="G46" s="82"/>
      <c r="I46" s="82"/>
      <c r="K46" s="83"/>
      <c r="R46" s="17"/>
    </row>
    <row r="47" spans="1:18" s="14" customFormat="1" ht="10.5" customHeight="1">
      <c r="A47" s="16"/>
      <c r="K47" s="84"/>
      <c r="R47" s="17"/>
    </row>
    <row r="48" spans="1:18" s="14" customFormat="1" ht="12">
      <c r="A48" s="16"/>
      <c r="B48" s="18"/>
      <c r="G48" s="81"/>
      <c r="I48" s="81"/>
      <c r="K48" s="84"/>
      <c r="R48" s="17"/>
    </row>
    <row r="49" spans="1:18" s="14" customFormat="1" ht="12">
      <c r="A49" s="86"/>
      <c r="G49" s="38"/>
      <c r="O49" s="38"/>
      <c r="R49" s="17"/>
    </row>
    <row r="50" spans="1:18" s="14" customFormat="1" ht="9" customHeight="1">
      <c r="A50" s="19"/>
      <c r="B50" s="20"/>
      <c r="C50" s="20"/>
      <c r="D50" s="20"/>
      <c r="E50" s="20"/>
      <c r="F50" s="20"/>
      <c r="G50" s="20"/>
      <c r="H50" s="20"/>
      <c r="I50" s="20"/>
      <c r="J50" s="20"/>
      <c r="K50" s="20"/>
      <c r="L50" s="20"/>
      <c r="M50" s="20"/>
      <c r="N50" s="20"/>
      <c r="O50" s="20"/>
      <c r="P50" s="20"/>
      <c r="Q50" s="20"/>
      <c r="R50" s="21"/>
    </row>
    <row r="51" spans="1:18" s="41" customFormat="1" ht="16.5" customHeight="1">
      <c r="A51" s="177" t="s">
        <v>50</v>
      </c>
      <c r="B51" s="178"/>
      <c r="C51" s="178"/>
      <c r="D51" s="178"/>
      <c r="E51" s="178"/>
      <c r="F51" s="178"/>
      <c r="G51" s="178"/>
      <c r="H51" s="178"/>
      <c r="I51" s="178"/>
      <c r="J51" s="178"/>
      <c r="K51" s="178"/>
      <c r="L51" s="178"/>
      <c r="M51" s="178"/>
      <c r="N51" s="178"/>
      <c r="O51" s="178"/>
      <c r="P51" s="178"/>
      <c r="Q51" s="178"/>
      <c r="R51" s="179"/>
    </row>
    <row r="52" spans="1:18" s="44" customFormat="1" ht="11.25" customHeight="1">
      <c r="A52" s="131" t="s">
        <v>51</v>
      </c>
      <c r="B52" s="132"/>
      <c r="C52" s="132"/>
      <c r="D52" s="132"/>
      <c r="E52" s="133"/>
      <c r="F52" s="131" t="s">
        <v>52</v>
      </c>
      <c r="G52" s="132"/>
      <c r="H52" s="132"/>
      <c r="I52" s="132"/>
      <c r="J52" s="132"/>
      <c r="K52" s="132"/>
      <c r="L52" s="133"/>
      <c r="M52" s="131" t="s">
        <v>34</v>
      </c>
      <c r="N52" s="132"/>
      <c r="O52" s="132"/>
      <c r="P52" s="132"/>
      <c r="Q52" s="132"/>
      <c r="R52" s="133"/>
    </row>
    <row r="53" spans="1:18" s="45" customFormat="1" ht="13.5" customHeight="1">
      <c r="A53" s="180"/>
      <c r="B53" s="181"/>
      <c r="C53" s="181"/>
      <c r="D53" s="181"/>
      <c r="E53" s="182"/>
      <c r="F53" s="180"/>
      <c r="G53" s="181"/>
      <c r="H53" s="181"/>
      <c r="I53" s="181"/>
      <c r="J53" s="181"/>
      <c r="K53" s="181"/>
      <c r="L53" s="182"/>
      <c r="M53" s="180"/>
      <c r="N53" s="181"/>
      <c r="O53" s="181"/>
      <c r="P53" s="181"/>
      <c r="Q53" s="181"/>
      <c r="R53" s="182"/>
    </row>
    <row r="54" spans="1:18" s="44" customFormat="1" ht="11.25" customHeight="1">
      <c r="A54" s="131" t="s">
        <v>53</v>
      </c>
      <c r="B54" s="132"/>
      <c r="C54" s="132"/>
      <c r="D54" s="132"/>
      <c r="E54" s="133"/>
      <c r="F54" s="131" t="s">
        <v>54</v>
      </c>
      <c r="G54" s="132"/>
      <c r="H54" s="133"/>
      <c r="I54" s="131" t="s">
        <v>55</v>
      </c>
      <c r="J54" s="132"/>
      <c r="K54" s="132"/>
      <c r="L54" s="133"/>
      <c r="M54" s="131" t="s">
        <v>56</v>
      </c>
      <c r="N54" s="132"/>
      <c r="O54" s="132"/>
      <c r="P54" s="132"/>
      <c r="Q54" s="132"/>
      <c r="R54" s="133"/>
    </row>
    <row r="55" spans="1:18" s="46" customFormat="1" ht="13.5" customHeight="1">
      <c r="A55" s="134"/>
      <c r="B55" s="135"/>
      <c r="C55" s="135"/>
      <c r="D55" s="135"/>
      <c r="E55" s="136"/>
      <c r="F55" s="134"/>
      <c r="G55" s="135"/>
      <c r="H55" s="136"/>
      <c r="I55" s="134"/>
      <c r="J55" s="135"/>
      <c r="K55" s="135"/>
      <c r="L55" s="136"/>
      <c r="M55" s="140">
        <f t="shared" ref="M55" si="0">$F$17</f>
        <v>0</v>
      </c>
      <c r="N55" s="192"/>
      <c r="O55" s="193"/>
      <c r="P55" s="193"/>
      <c r="Q55" s="193"/>
      <c r="R55" s="194"/>
    </row>
    <row r="56" spans="1:18" s="44" customFormat="1" ht="11.25" customHeight="1">
      <c r="A56" s="131" t="s">
        <v>57</v>
      </c>
      <c r="B56" s="132"/>
      <c r="C56" s="132"/>
      <c r="D56" s="132"/>
      <c r="E56" s="132"/>
      <c r="F56" s="132"/>
      <c r="G56" s="132"/>
      <c r="H56" s="133"/>
      <c r="I56" s="131" t="s">
        <v>22</v>
      </c>
      <c r="J56" s="132"/>
      <c r="K56" s="132"/>
      <c r="L56" s="133"/>
      <c r="M56" s="131" t="s">
        <v>58</v>
      </c>
      <c r="N56" s="132"/>
      <c r="O56" s="132"/>
      <c r="P56" s="132"/>
      <c r="Q56" s="132"/>
      <c r="R56" s="133"/>
    </row>
    <row r="57" spans="1:18" s="47" customFormat="1" ht="13.5" customHeight="1">
      <c r="A57" s="137"/>
      <c r="B57" s="138"/>
      <c r="C57" s="138"/>
      <c r="D57" s="138"/>
      <c r="E57" s="138"/>
      <c r="F57" s="138"/>
      <c r="G57" s="138"/>
      <c r="H57" s="139"/>
      <c r="I57" s="140" t="str">
        <f>O3&amp;Q3</f>
        <v>K</v>
      </c>
      <c r="J57" s="141"/>
      <c r="K57" s="142"/>
      <c r="L57" s="142"/>
      <c r="M57" s="188" t="str">
        <f>I57&amp;" SFY26 Bridge Pmt"</f>
        <v>K SFY26 Bridge Pmt</v>
      </c>
      <c r="N57" s="189"/>
      <c r="O57" s="190"/>
      <c r="P57" s="190"/>
      <c r="Q57" s="190"/>
      <c r="R57" s="191"/>
    </row>
    <row r="58" spans="1:18" s="51" customFormat="1" ht="20.25" customHeight="1">
      <c r="A58" s="183" t="s">
        <v>59</v>
      </c>
      <c r="B58" s="184"/>
      <c r="C58" s="183" t="s">
        <v>60</v>
      </c>
      <c r="D58" s="184"/>
      <c r="E58" s="48" t="s">
        <v>61</v>
      </c>
      <c r="F58" s="48" t="s">
        <v>62</v>
      </c>
      <c r="G58" s="49" t="s">
        <v>63</v>
      </c>
      <c r="H58" s="50"/>
      <c r="I58" s="183" t="s">
        <v>64</v>
      </c>
      <c r="J58" s="184"/>
      <c r="K58" s="183" t="s">
        <v>65</v>
      </c>
      <c r="L58" s="184"/>
      <c r="M58" s="185" t="s">
        <v>66</v>
      </c>
      <c r="N58" s="186"/>
      <c r="O58" s="185" t="s">
        <v>67</v>
      </c>
      <c r="P58" s="187"/>
      <c r="Q58" s="187"/>
      <c r="R58" s="186"/>
    </row>
    <row r="59" spans="1:18" s="47" customFormat="1" ht="13.5" customHeight="1">
      <c r="A59" s="129"/>
      <c r="B59" s="130"/>
      <c r="C59" s="129" t="s">
        <v>68</v>
      </c>
      <c r="D59" s="130"/>
      <c r="E59" s="52" t="s">
        <v>69</v>
      </c>
      <c r="F59" s="52" t="s">
        <v>70</v>
      </c>
      <c r="G59" s="129" t="s">
        <v>71</v>
      </c>
      <c r="H59" s="130"/>
      <c r="I59" s="129" t="s">
        <v>72</v>
      </c>
      <c r="J59" s="130"/>
      <c r="K59" s="143"/>
      <c r="L59" s="144"/>
      <c r="M59" s="129"/>
      <c r="N59" s="130"/>
      <c r="O59" s="145" t="str">
        <f>I57&amp;" SFY26 Bridge Mar."</f>
        <v>K SFY26 Bridge Mar.</v>
      </c>
      <c r="P59" s="146"/>
      <c r="Q59" s="146"/>
      <c r="R59" s="91"/>
    </row>
    <row r="60" spans="1:18" s="47" customFormat="1" ht="13.5" customHeight="1">
      <c r="A60" s="129"/>
      <c r="B60" s="130"/>
      <c r="C60" s="129"/>
      <c r="D60" s="130"/>
      <c r="E60" s="52"/>
      <c r="F60" s="52"/>
      <c r="G60" s="143"/>
      <c r="H60" s="144"/>
      <c r="I60" s="143"/>
      <c r="J60" s="144"/>
      <c r="K60" s="143"/>
      <c r="L60" s="144"/>
      <c r="M60" s="129"/>
      <c r="N60" s="130"/>
      <c r="O60" s="143"/>
      <c r="P60" s="202"/>
      <c r="Q60" s="202"/>
      <c r="R60" s="144"/>
    </row>
    <row r="61" spans="1:18" s="47" customFormat="1" ht="13.5" customHeight="1">
      <c r="A61" s="137"/>
      <c r="B61" s="139"/>
      <c r="C61" s="137"/>
      <c r="D61" s="139"/>
      <c r="E61" s="53"/>
      <c r="F61" s="53"/>
      <c r="G61" s="180"/>
      <c r="H61" s="182"/>
      <c r="I61" s="180"/>
      <c r="J61" s="182"/>
      <c r="K61" s="180"/>
      <c r="L61" s="182"/>
      <c r="M61" s="137"/>
      <c r="N61" s="139"/>
      <c r="O61" s="180"/>
      <c r="P61" s="181"/>
      <c r="Q61" s="181"/>
      <c r="R61" s="182"/>
    </row>
    <row r="62" spans="1:18" s="44" customFormat="1" ht="11.25" customHeight="1">
      <c r="A62" s="131" t="s">
        <v>73</v>
      </c>
      <c r="B62" s="132"/>
      <c r="C62" s="132"/>
      <c r="D62" s="132"/>
      <c r="E62" s="132"/>
      <c r="F62" s="132"/>
      <c r="G62" s="132"/>
      <c r="H62" s="133"/>
      <c r="I62" s="131" t="s">
        <v>34</v>
      </c>
      <c r="J62" s="132"/>
      <c r="K62" s="132"/>
      <c r="L62" s="133"/>
      <c r="M62" s="131" t="s">
        <v>74</v>
      </c>
      <c r="N62" s="132"/>
      <c r="O62" s="213"/>
      <c r="P62" s="131" t="s">
        <v>75</v>
      </c>
      <c r="Q62" s="132"/>
      <c r="R62" s="133"/>
    </row>
    <row r="63" spans="1:18" s="45" customFormat="1" ht="13.5" customHeight="1">
      <c r="A63" s="180"/>
      <c r="B63" s="181"/>
      <c r="C63" s="181"/>
      <c r="D63" s="181"/>
      <c r="E63" s="181"/>
      <c r="F63" s="181"/>
      <c r="G63" s="181"/>
      <c r="H63" s="182"/>
      <c r="I63" s="180"/>
      <c r="J63" s="181"/>
      <c r="K63" s="181"/>
      <c r="L63" s="182"/>
      <c r="M63" s="180"/>
      <c r="N63" s="181"/>
      <c r="O63" s="181"/>
      <c r="P63" s="180"/>
      <c r="Q63" s="181"/>
      <c r="R63" s="182"/>
    </row>
  </sheetData>
  <sheetProtection algorithmName="SHA-512" hashValue="c8E4X5COYWP2F5RRz9F/8aGSFLekZ8TR3QxMpylhcyFsrAXONoCzxz6ZI9tqNxL56EmpYFKo22SZJE+D5/hY3A==" saltValue="6LKP1DEEA5Rjmo3wQrm4+g==" spinCount="100000" sheet="1" selectLockedCells="1"/>
  <mergeCells count="90">
    <mergeCell ref="B29:E29"/>
    <mergeCell ref="B30:E30"/>
    <mergeCell ref="A62:H62"/>
    <mergeCell ref="I62:L62"/>
    <mergeCell ref="M62:O62"/>
    <mergeCell ref="M61:N61"/>
    <mergeCell ref="O61:R61"/>
    <mergeCell ref="A59:B59"/>
    <mergeCell ref="C59:D59"/>
    <mergeCell ref="G59:H59"/>
    <mergeCell ref="I59:J59"/>
    <mergeCell ref="K59:L59"/>
    <mergeCell ref="M59:N59"/>
    <mergeCell ref="A60:B60"/>
    <mergeCell ref="C60:D60"/>
    <mergeCell ref="G60:H60"/>
    <mergeCell ref="P62:R62"/>
    <mergeCell ref="A63:H63"/>
    <mergeCell ref="I63:L63"/>
    <mergeCell ref="M63:O63"/>
    <mergeCell ref="P63:R63"/>
    <mergeCell ref="I60:J60"/>
    <mergeCell ref="K60:L60"/>
    <mergeCell ref="M60:N60"/>
    <mergeCell ref="O60:R60"/>
    <mergeCell ref="A61:B61"/>
    <mergeCell ref="C61:D61"/>
    <mergeCell ref="G61:H61"/>
    <mergeCell ref="I61:J61"/>
    <mergeCell ref="K61:L61"/>
    <mergeCell ref="O58:R58"/>
    <mergeCell ref="A55:E55"/>
    <mergeCell ref="F55:H55"/>
    <mergeCell ref="I55:L55"/>
    <mergeCell ref="M55:R55"/>
    <mergeCell ref="A58:B58"/>
    <mergeCell ref="C58:D58"/>
    <mergeCell ref="I58:J58"/>
    <mergeCell ref="K58:L58"/>
    <mergeCell ref="M58:N58"/>
    <mergeCell ref="A57:H57"/>
    <mergeCell ref="I57:L57"/>
    <mergeCell ref="A56:H56"/>
    <mergeCell ref="I56:L56"/>
    <mergeCell ref="M56:R56"/>
    <mergeCell ref="M57:R57"/>
    <mergeCell ref="A53:E53"/>
    <mergeCell ref="F53:L53"/>
    <mergeCell ref="M53:R53"/>
    <mergeCell ref="A54:E54"/>
    <mergeCell ref="F54:H54"/>
    <mergeCell ref="I54:L54"/>
    <mergeCell ref="M54:R54"/>
    <mergeCell ref="K1:Q1"/>
    <mergeCell ref="A51:R51"/>
    <mergeCell ref="A52:E52"/>
    <mergeCell ref="F52:L52"/>
    <mergeCell ref="M52:R52"/>
    <mergeCell ref="A4:I4"/>
    <mergeCell ref="B5:I8"/>
    <mergeCell ref="A9:I9"/>
    <mergeCell ref="B14:I14"/>
    <mergeCell ref="O2:R2"/>
    <mergeCell ref="K14:Q14"/>
    <mergeCell ref="K4:Q9"/>
    <mergeCell ref="B28:E28"/>
    <mergeCell ref="B32:E32"/>
    <mergeCell ref="B15:I15"/>
    <mergeCell ref="K15:O15"/>
    <mergeCell ref="K18:M18"/>
    <mergeCell ref="O18:Q18"/>
    <mergeCell ref="K16:M16"/>
    <mergeCell ref="O16:Q16"/>
    <mergeCell ref="K17:O17"/>
    <mergeCell ref="O59:Q59"/>
    <mergeCell ref="K2:M2"/>
    <mergeCell ref="K3:M3"/>
    <mergeCell ref="B12:I12"/>
    <mergeCell ref="K12:Q13"/>
    <mergeCell ref="B13:I13"/>
    <mergeCell ref="A19:R19"/>
    <mergeCell ref="G42:I42"/>
    <mergeCell ref="O42:Q42"/>
    <mergeCell ref="B23:E23"/>
    <mergeCell ref="B25:E25"/>
    <mergeCell ref="B27:E27"/>
    <mergeCell ref="B31:E31"/>
    <mergeCell ref="B33:E33"/>
    <mergeCell ref="B26:E26"/>
    <mergeCell ref="F17:I17"/>
  </mergeCells>
  <pageMargins left="0.25" right="0.25" top="0.25" bottom="0.5" header="0.25" footer="0.2"/>
  <pageSetup orientation="portrait" r:id="rId1"/>
  <headerFooter>
    <oddFooter>&amp;L&amp;8AGR-8240 (N/7/25)&amp;C&amp;8Information collected by WSDA becomes a public record and may be disclosed unless exempted by federal or state law.</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63"/>
  <sheetViews>
    <sheetView showGridLines="0" showZeros="0" zoomScale="120" zoomScaleNormal="120" workbookViewId="0">
      <selection activeCell="I23" sqref="I23"/>
    </sheetView>
  </sheetViews>
  <sheetFormatPr defaultColWidth="9.140625" defaultRowHeight="1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61" customFormat="1" ht="15" customHeight="1">
      <c r="A1" s="58"/>
      <c r="B1" s="59"/>
      <c r="C1" s="60"/>
      <c r="D1" s="59" t="s">
        <v>18</v>
      </c>
      <c r="E1" s="59"/>
      <c r="F1" s="59"/>
      <c r="G1" s="59"/>
      <c r="H1" s="59"/>
      <c r="I1" s="59"/>
      <c r="J1" s="102"/>
      <c r="K1" s="148" t="s">
        <v>19</v>
      </c>
      <c r="L1" s="148"/>
      <c r="M1" s="148"/>
      <c r="N1" s="148"/>
      <c r="O1" s="148"/>
      <c r="P1" s="148"/>
      <c r="Q1" s="148"/>
      <c r="R1" s="103"/>
    </row>
    <row r="2" spans="1:18" s="61" customFormat="1" ht="12.75">
      <c r="A2" s="62"/>
      <c r="B2" s="63"/>
      <c r="D2" s="64" t="s">
        <v>20</v>
      </c>
      <c r="E2" s="63"/>
      <c r="F2" s="63"/>
      <c r="G2" s="63"/>
      <c r="H2" s="63"/>
      <c r="I2" s="63"/>
      <c r="J2" s="104"/>
      <c r="K2" s="169" t="s">
        <v>21</v>
      </c>
      <c r="L2" s="169"/>
      <c r="M2" s="169"/>
      <c r="N2" s="105"/>
      <c r="O2" s="168" t="s">
        <v>22</v>
      </c>
      <c r="P2" s="169"/>
      <c r="Q2" s="169"/>
      <c r="R2" s="170"/>
    </row>
    <row r="3" spans="1:18" s="61" customFormat="1" ht="16.5" customHeight="1">
      <c r="A3" s="65"/>
      <c r="B3" s="122"/>
      <c r="C3" s="56"/>
      <c r="D3" s="66" t="s">
        <v>23</v>
      </c>
      <c r="E3" s="122"/>
      <c r="F3" s="67"/>
      <c r="G3" s="56"/>
      <c r="H3" s="68"/>
      <c r="I3" s="122"/>
      <c r="J3" s="69"/>
      <c r="K3" s="173">
        <v>4950</v>
      </c>
      <c r="L3" s="173"/>
      <c r="M3" s="173"/>
      <c r="N3" s="106"/>
      <c r="O3" s="54"/>
      <c r="P3" s="56"/>
      <c r="Q3" s="57" t="str">
        <f>July!I57</f>
        <v>K</v>
      </c>
      <c r="R3" s="69"/>
    </row>
    <row r="4" spans="1:18" s="61" customFormat="1" ht="14.25" customHeight="1">
      <c r="A4" s="147" t="s">
        <v>25</v>
      </c>
      <c r="B4" s="148"/>
      <c r="C4" s="148"/>
      <c r="D4" s="148"/>
      <c r="E4" s="148"/>
      <c r="F4" s="148"/>
      <c r="G4" s="148"/>
      <c r="H4" s="148"/>
      <c r="I4" s="148"/>
      <c r="J4" s="108"/>
      <c r="K4" s="211" t="s">
        <v>76</v>
      </c>
      <c r="L4" s="211"/>
      <c r="M4" s="211"/>
      <c r="N4" s="211"/>
      <c r="O4" s="211"/>
      <c r="P4" s="211"/>
      <c r="Q4" s="211"/>
      <c r="R4" s="70"/>
    </row>
    <row r="5" spans="1:18" s="61" customFormat="1" ht="13.5" customHeight="1">
      <c r="A5" s="58"/>
      <c r="B5" s="149" t="s">
        <v>27</v>
      </c>
      <c r="C5" s="150"/>
      <c r="D5" s="150"/>
      <c r="E5" s="150"/>
      <c r="F5" s="150"/>
      <c r="G5" s="150"/>
      <c r="H5" s="150"/>
      <c r="I5" s="150"/>
      <c r="J5" s="109"/>
      <c r="K5" s="212"/>
      <c r="L5" s="212"/>
      <c r="M5" s="212"/>
      <c r="N5" s="212"/>
      <c r="O5" s="212"/>
      <c r="P5" s="212"/>
      <c r="Q5" s="212"/>
      <c r="R5" s="70"/>
    </row>
    <row r="6" spans="1:18" s="61" customFormat="1" ht="13.5" customHeight="1">
      <c r="A6" s="62"/>
      <c r="B6" s="151"/>
      <c r="C6" s="151"/>
      <c r="D6" s="151"/>
      <c r="E6" s="151"/>
      <c r="F6" s="151"/>
      <c r="G6" s="151"/>
      <c r="H6" s="151"/>
      <c r="I6" s="151"/>
      <c r="J6" s="109"/>
      <c r="K6" s="212"/>
      <c r="L6" s="212"/>
      <c r="M6" s="212"/>
      <c r="N6" s="212"/>
      <c r="O6" s="212"/>
      <c r="P6" s="212"/>
      <c r="Q6" s="212"/>
      <c r="R6" s="70"/>
    </row>
    <row r="7" spans="1:18" s="61" customFormat="1" ht="13.5" customHeight="1">
      <c r="A7" s="62"/>
      <c r="B7" s="151"/>
      <c r="C7" s="151"/>
      <c r="D7" s="151"/>
      <c r="E7" s="151"/>
      <c r="F7" s="151"/>
      <c r="G7" s="151"/>
      <c r="H7" s="151"/>
      <c r="I7" s="151"/>
      <c r="J7" s="109"/>
      <c r="K7" s="212"/>
      <c r="L7" s="212"/>
      <c r="M7" s="212"/>
      <c r="N7" s="212"/>
      <c r="O7" s="212"/>
      <c r="P7" s="212"/>
      <c r="Q7" s="212"/>
      <c r="R7" s="70"/>
    </row>
    <row r="8" spans="1:18" s="61" customFormat="1" ht="13.5" customHeight="1">
      <c r="A8" s="71"/>
      <c r="B8" s="152"/>
      <c r="C8" s="152"/>
      <c r="D8" s="152"/>
      <c r="E8" s="152"/>
      <c r="F8" s="152"/>
      <c r="G8" s="152"/>
      <c r="H8" s="152"/>
      <c r="I8" s="152"/>
      <c r="J8" s="110"/>
      <c r="K8" s="212"/>
      <c r="L8" s="212"/>
      <c r="M8" s="212"/>
      <c r="N8" s="212"/>
      <c r="O8" s="212"/>
      <c r="P8" s="212"/>
      <c r="Q8" s="212"/>
      <c r="R8" s="70"/>
    </row>
    <row r="9" spans="1:18" s="61" customFormat="1" ht="14.25" customHeight="1">
      <c r="A9" s="203" t="s">
        <v>28</v>
      </c>
      <c r="B9" s="204"/>
      <c r="C9" s="204"/>
      <c r="D9" s="204"/>
      <c r="E9" s="204"/>
      <c r="F9" s="204"/>
      <c r="G9" s="204"/>
      <c r="H9" s="204"/>
      <c r="I9" s="204"/>
      <c r="J9" s="114"/>
      <c r="K9" s="212"/>
      <c r="L9" s="212"/>
      <c r="M9" s="212"/>
      <c r="N9" s="212"/>
      <c r="O9" s="212"/>
      <c r="P9" s="212"/>
      <c r="Q9" s="212"/>
      <c r="R9" s="7"/>
    </row>
    <row r="10" spans="1:18" s="1" customFormat="1" ht="12" customHeight="1">
      <c r="A10" s="72"/>
      <c r="B10" s="93" t="s">
        <v>29</v>
      </c>
      <c r="C10" s="73"/>
      <c r="D10" s="73"/>
      <c r="E10" s="73"/>
      <c r="F10" s="73"/>
      <c r="G10" s="73"/>
      <c r="H10" s="73"/>
      <c r="I10" s="73"/>
      <c r="J10" s="75"/>
      <c r="K10" s="119"/>
      <c r="L10" s="119"/>
      <c r="M10" s="119"/>
      <c r="N10" s="119"/>
      <c r="O10" s="119"/>
      <c r="P10" s="119"/>
      <c r="Q10" s="119"/>
      <c r="R10" s="121"/>
    </row>
    <row r="11" spans="1:18" s="1" customFormat="1" ht="12" customHeight="1">
      <c r="A11" s="74"/>
      <c r="B11" s="111" t="s">
        <v>30</v>
      </c>
      <c r="C11" s="125"/>
      <c r="D11" s="125"/>
      <c r="E11" s="125"/>
      <c r="F11" s="125"/>
      <c r="G11" s="125"/>
      <c r="H11" s="125"/>
      <c r="I11" s="125"/>
      <c r="J11" s="75"/>
      <c r="K11" s="119"/>
      <c r="L11" s="119"/>
      <c r="M11" s="119"/>
      <c r="N11" s="119"/>
      <c r="O11" s="119"/>
      <c r="P11" s="119"/>
      <c r="Q11" s="119"/>
      <c r="R11" s="121"/>
    </row>
    <row r="12" spans="1:18" s="1" customFormat="1" ht="15" customHeight="1">
      <c r="A12" s="74"/>
      <c r="B12" s="206">
        <f>July!B12</f>
        <v>0</v>
      </c>
      <c r="C12" s="207"/>
      <c r="D12" s="207"/>
      <c r="E12" s="207"/>
      <c r="F12" s="207"/>
      <c r="G12" s="207"/>
      <c r="H12" s="207"/>
      <c r="I12" s="207"/>
      <c r="J12" s="75"/>
      <c r="K12" s="163"/>
      <c r="L12" s="164"/>
      <c r="M12" s="164"/>
      <c r="N12" s="164"/>
      <c r="O12" s="164"/>
      <c r="P12" s="164"/>
      <c r="Q12" s="164"/>
      <c r="R12" s="75"/>
    </row>
    <row r="13" spans="1:18" s="1" customFormat="1" ht="15" customHeight="1">
      <c r="A13" s="74"/>
      <c r="B13" s="206">
        <f>July!B13</f>
        <v>0</v>
      </c>
      <c r="C13" s="207"/>
      <c r="D13" s="207"/>
      <c r="E13" s="207"/>
      <c r="F13" s="207"/>
      <c r="G13" s="207"/>
      <c r="H13" s="207"/>
      <c r="I13" s="207"/>
      <c r="J13" s="75"/>
      <c r="K13" s="165"/>
      <c r="L13" s="166"/>
      <c r="M13" s="166"/>
      <c r="N13" s="166"/>
      <c r="O13" s="166"/>
      <c r="P13" s="166"/>
      <c r="Q13" s="166"/>
      <c r="R13" s="75"/>
    </row>
    <row r="14" spans="1:18" s="1" customFormat="1" ht="15" customHeight="1">
      <c r="A14" s="74"/>
      <c r="B14" s="206">
        <f>July!B14</f>
        <v>0</v>
      </c>
      <c r="C14" s="207"/>
      <c r="D14" s="207"/>
      <c r="E14" s="207"/>
      <c r="F14" s="207"/>
      <c r="G14" s="207"/>
      <c r="H14" s="207"/>
      <c r="I14" s="207"/>
      <c r="J14" s="75"/>
      <c r="K14" s="205" t="s">
        <v>31</v>
      </c>
      <c r="L14" s="205"/>
      <c r="M14" s="205"/>
      <c r="N14" s="205"/>
      <c r="O14" s="205"/>
      <c r="P14" s="205"/>
      <c r="Q14" s="205"/>
      <c r="R14" s="75"/>
    </row>
    <row r="15" spans="1:18" s="1" customFormat="1" ht="15" customHeight="1">
      <c r="A15" s="74"/>
      <c r="B15" s="206">
        <f>July!B15</f>
        <v>0</v>
      </c>
      <c r="C15" s="207"/>
      <c r="D15" s="207"/>
      <c r="E15" s="207"/>
      <c r="F15" s="207"/>
      <c r="G15" s="207"/>
      <c r="H15" s="207"/>
      <c r="I15" s="207"/>
      <c r="J15" s="75"/>
      <c r="K15" s="127"/>
      <c r="L15" s="128"/>
      <c r="M15" s="128"/>
      <c r="N15" s="128"/>
      <c r="O15" s="128"/>
      <c r="P15" s="120"/>
      <c r="Q15" s="115"/>
      <c r="R15" s="75"/>
    </row>
    <row r="16" spans="1:18" s="1" customFormat="1" ht="3" customHeight="1">
      <c r="A16" s="74"/>
      <c r="B16" s="76"/>
      <c r="C16" s="76"/>
      <c r="D16" s="76"/>
      <c r="E16" s="76"/>
      <c r="F16" s="76"/>
      <c r="G16" s="76"/>
      <c r="H16" s="76"/>
      <c r="I16" s="76"/>
      <c r="J16" s="75"/>
      <c r="K16" s="205"/>
      <c r="L16" s="205"/>
      <c r="M16" s="205"/>
      <c r="N16" s="41"/>
      <c r="O16" s="205"/>
      <c r="P16" s="205"/>
      <c r="Q16" s="205"/>
      <c r="R16" s="75"/>
    </row>
    <row r="17" spans="1:19" s="1" customFormat="1" ht="15" customHeight="1">
      <c r="A17" s="74"/>
      <c r="B17" s="116" t="s">
        <v>32</v>
      </c>
      <c r="C17" s="77"/>
      <c r="D17" s="77"/>
      <c r="E17" s="77"/>
      <c r="F17" s="208">
        <f>July!F17</f>
        <v>0</v>
      </c>
      <c r="G17" s="209"/>
      <c r="H17" s="209"/>
      <c r="I17" s="209"/>
      <c r="J17" s="75"/>
      <c r="K17" s="210" t="s">
        <v>33</v>
      </c>
      <c r="L17" s="205"/>
      <c r="M17" s="205"/>
      <c r="N17" s="205"/>
      <c r="O17" s="205"/>
      <c r="P17" s="41"/>
      <c r="Q17" s="41" t="s">
        <v>34</v>
      </c>
      <c r="R17" s="75"/>
    </row>
    <row r="18" spans="1:19" s="1" customFormat="1" ht="6" customHeight="1">
      <c r="A18" s="78"/>
      <c r="B18" s="79"/>
      <c r="C18" s="79"/>
      <c r="D18" s="79"/>
      <c r="E18" s="79"/>
      <c r="F18" s="79"/>
      <c r="G18" s="79"/>
      <c r="H18" s="79"/>
      <c r="I18" s="79"/>
      <c r="J18" s="117"/>
      <c r="K18" s="205"/>
      <c r="L18" s="205"/>
      <c r="M18" s="205"/>
      <c r="N18" s="41"/>
      <c r="O18" s="205"/>
      <c r="P18" s="205"/>
      <c r="Q18" s="205"/>
      <c r="R18" s="75"/>
    </row>
    <row r="19" spans="1:19" s="4" customFormat="1" ht="21" customHeight="1">
      <c r="A19" s="155" t="s">
        <v>35</v>
      </c>
      <c r="B19" s="156"/>
      <c r="C19" s="156"/>
      <c r="D19" s="156"/>
      <c r="E19" s="156"/>
      <c r="F19" s="156"/>
      <c r="G19" s="156"/>
      <c r="H19" s="156"/>
      <c r="I19" s="156"/>
      <c r="J19" s="156"/>
      <c r="K19" s="156"/>
      <c r="L19" s="156"/>
      <c r="M19" s="156"/>
      <c r="N19" s="156"/>
      <c r="O19" s="156"/>
      <c r="P19" s="156"/>
      <c r="Q19" s="156"/>
      <c r="R19" s="157"/>
    </row>
    <row r="20" spans="1:19" s="14" customFormat="1" ht="6" customHeight="1">
      <c r="A20" s="22"/>
      <c r="B20" s="23"/>
      <c r="C20" s="23"/>
      <c r="D20" s="23"/>
      <c r="E20" s="23"/>
      <c r="F20" s="23"/>
      <c r="G20" s="23"/>
      <c r="H20" s="23"/>
      <c r="I20" s="23"/>
      <c r="J20" s="23"/>
      <c r="K20" s="23"/>
      <c r="L20" s="23"/>
      <c r="M20" s="23"/>
      <c r="N20" s="23"/>
      <c r="O20" s="23"/>
      <c r="P20" s="23"/>
      <c r="Q20" s="23"/>
      <c r="R20" s="24"/>
    </row>
    <row r="21" spans="1:19" s="14" customFormat="1" ht="26.25" customHeight="1">
      <c r="A21" s="97" t="s">
        <v>36</v>
      </c>
      <c r="G21" s="15" t="s">
        <v>37</v>
      </c>
      <c r="H21" s="15"/>
      <c r="I21" s="15" t="s">
        <v>38</v>
      </c>
      <c r="J21" s="15"/>
      <c r="K21" s="15" t="s">
        <v>39</v>
      </c>
      <c r="L21" s="15"/>
      <c r="M21" s="15" t="s">
        <v>40</v>
      </c>
      <c r="N21" s="15"/>
      <c r="O21" s="15" t="s">
        <v>41</v>
      </c>
      <c r="P21" s="15"/>
      <c r="Q21" s="15" t="s">
        <v>42</v>
      </c>
      <c r="R21" s="34"/>
      <c r="S21" s="35"/>
    </row>
    <row r="22" spans="1:19" s="14" customFormat="1" ht="1.5" customHeight="1">
      <c r="A22" s="16"/>
      <c r="R22" s="17"/>
    </row>
    <row r="23" spans="1:19" s="14" customFormat="1" ht="13.5" customHeight="1">
      <c r="A23" s="16"/>
      <c r="B23" s="176" t="s">
        <v>43</v>
      </c>
      <c r="C23" s="176"/>
      <c r="D23" s="176"/>
      <c r="E23" s="176"/>
      <c r="G23" s="36">
        <f>July!G23</f>
        <v>0</v>
      </c>
      <c r="I23" s="98"/>
      <c r="K23" s="98"/>
      <c r="M23" s="36">
        <f>SUM(I23+K23)</f>
        <v>0</v>
      </c>
      <c r="O23" s="36">
        <f>SUM(July!M23+Aug!M23+Sept!M23+Oct!M23+Nov!M23+Dec!M23+Jan!M23+Feb!M23+Mar!M23+Apr!M23)</f>
        <v>0</v>
      </c>
      <c r="Q23" s="36">
        <f>SUM(G23-O23)</f>
        <v>0</v>
      </c>
      <c r="R23" s="17"/>
    </row>
    <row r="24" spans="1:19" s="14" customFormat="1" ht="1.5" customHeight="1">
      <c r="A24" s="16"/>
      <c r="R24" s="17"/>
    </row>
    <row r="25" spans="1:19" s="14" customFormat="1" ht="13.5" customHeight="1">
      <c r="A25" s="16"/>
      <c r="B25" s="176" t="s">
        <v>44</v>
      </c>
      <c r="C25" s="176"/>
      <c r="D25" s="176"/>
      <c r="E25" s="176"/>
      <c r="G25" s="36">
        <f>July!G25</f>
        <v>0</v>
      </c>
      <c r="I25" s="98"/>
      <c r="K25" s="98"/>
      <c r="M25" s="36">
        <f>SUM(I25+K25)</f>
        <v>0</v>
      </c>
      <c r="O25" s="36">
        <f>SUM(July!M25+Aug!M25+Sept!M25+Oct!M25+Nov!M25+Dec!M25+Jan!M25+Feb!M25+Mar!M25+Apr!M25)</f>
        <v>0</v>
      </c>
      <c r="Q25" s="36">
        <f>SUM(G25-O25)</f>
        <v>0</v>
      </c>
      <c r="R25" s="17"/>
    </row>
    <row r="26" spans="1:19" s="14" customFormat="1" ht="1.5" customHeight="1">
      <c r="A26" s="16"/>
      <c r="B26" s="176"/>
      <c r="C26" s="176"/>
      <c r="D26" s="176"/>
      <c r="E26" s="176"/>
      <c r="R26" s="17"/>
    </row>
    <row r="27" spans="1:19" s="14" customFormat="1" ht="13.5" customHeight="1">
      <c r="A27" s="16"/>
      <c r="B27" s="176" t="s">
        <v>45</v>
      </c>
      <c r="C27" s="176"/>
      <c r="D27" s="176"/>
      <c r="E27" s="176"/>
      <c r="G27" s="36">
        <f>July!G27</f>
        <v>0</v>
      </c>
      <c r="I27" s="98"/>
      <c r="K27" s="98"/>
      <c r="M27" s="36">
        <f>SUM(I27+K27)</f>
        <v>0</v>
      </c>
      <c r="O27" s="36">
        <f>SUM(July!M27+Aug!M27+Sept!M27+Oct!M27+Nov!M27+Dec!M27+Jan!M27+Feb!M27+Mar!M27+Apr!M27)</f>
        <v>0</v>
      </c>
      <c r="Q27" s="36">
        <f>SUM(G27-O27)</f>
        <v>0</v>
      </c>
      <c r="R27" s="17"/>
    </row>
    <row r="28" spans="1:19" s="14" customFormat="1" ht="1.5" customHeight="1">
      <c r="A28" s="16"/>
      <c r="B28" s="176"/>
      <c r="C28" s="176"/>
      <c r="D28" s="176"/>
      <c r="E28" s="176"/>
      <c r="R28" s="17"/>
    </row>
    <row r="29" spans="1:19" s="14" customFormat="1" ht="13.5" customHeight="1">
      <c r="A29" s="16"/>
      <c r="B29" s="176" t="s">
        <v>46</v>
      </c>
      <c r="C29" s="176"/>
      <c r="D29" s="176"/>
      <c r="E29" s="176"/>
      <c r="G29" s="36">
        <f>July!G29</f>
        <v>0</v>
      </c>
      <c r="I29" s="98"/>
      <c r="K29" s="98"/>
      <c r="M29" s="36">
        <f>SUM(I29+K29)</f>
        <v>0</v>
      </c>
      <c r="O29" s="36">
        <f>SUM(July!M29+Aug!M29+Sept!M29+Oct!M29+Nov!M29+Dec!M29+Jan!M29+Feb!M29+Mar!M29+Apr!M29)</f>
        <v>0</v>
      </c>
      <c r="Q29" s="36">
        <f>SUM(G29-O29)</f>
        <v>0</v>
      </c>
      <c r="R29" s="17"/>
    </row>
    <row r="30" spans="1:19" s="14" customFormat="1" ht="1.5" customHeight="1">
      <c r="A30" s="16"/>
      <c r="B30" s="176"/>
      <c r="C30" s="176"/>
      <c r="D30" s="176"/>
      <c r="E30" s="176"/>
      <c r="R30" s="17"/>
    </row>
    <row r="31" spans="1:19" s="14" customFormat="1" ht="13.5" customHeight="1">
      <c r="A31" s="16"/>
      <c r="B31" s="176" t="s">
        <v>47</v>
      </c>
      <c r="C31" s="176"/>
      <c r="D31" s="176"/>
      <c r="E31" s="176"/>
      <c r="G31" s="36">
        <f>July!G31</f>
        <v>0</v>
      </c>
      <c r="I31" s="98"/>
      <c r="K31" s="98"/>
      <c r="M31" s="36">
        <f>SUM(I31+K31)</f>
        <v>0</v>
      </c>
      <c r="O31" s="36">
        <f>SUM(July!M31+Aug!M31+Sept!M31+Oct!M31+Nov!M31+Dec!M31+Jan!M31+Feb!M31+Mar!M31+Apr!M31)</f>
        <v>0</v>
      </c>
      <c r="Q31" s="36">
        <f>SUM(G31-O31)</f>
        <v>0</v>
      </c>
      <c r="R31" s="17"/>
    </row>
    <row r="32" spans="1:19" s="14" customFormat="1" ht="1.5" customHeight="1">
      <c r="A32" s="16"/>
      <c r="B32" s="176"/>
      <c r="C32" s="176"/>
      <c r="D32" s="176"/>
      <c r="E32" s="176"/>
      <c r="R32" s="17"/>
    </row>
    <row r="33" spans="1:18" s="14" customFormat="1" ht="13.5" customHeight="1">
      <c r="A33" s="16"/>
      <c r="B33" s="176" t="s">
        <v>48</v>
      </c>
      <c r="C33" s="176"/>
      <c r="D33" s="176"/>
      <c r="E33" s="176"/>
      <c r="G33" s="36">
        <f>July!G33</f>
        <v>0</v>
      </c>
      <c r="I33" s="98"/>
      <c r="K33" s="98"/>
      <c r="M33" s="36">
        <f>SUM(I33+K33)</f>
        <v>0</v>
      </c>
      <c r="O33" s="36">
        <f>SUM(July!M33+Aug!M33+Sept!M33+Oct!M33+Nov!M33+Dec!M33+Jan!M33+Feb!M33+Mar!M33+Apr!M33)</f>
        <v>0</v>
      </c>
      <c r="Q33" s="36">
        <f>SUM(G33-O33)</f>
        <v>0</v>
      </c>
      <c r="R33" s="17"/>
    </row>
    <row r="34" spans="1:18" s="14" customFormat="1" ht="1.5" customHeight="1">
      <c r="A34" s="16"/>
      <c r="R34" s="17"/>
    </row>
    <row r="35" spans="1:18" s="14" customFormat="1" ht="13.5" customHeight="1" thickBot="1">
      <c r="A35" s="16"/>
      <c r="B35" s="94" t="s">
        <v>49</v>
      </c>
      <c r="G35" s="37">
        <f>SUM(G23+G25+G27+G29+G31+G33)</f>
        <v>0</v>
      </c>
      <c r="I35" s="37">
        <f>SUM(I23+I25+I27+I29+I31+I33)</f>
        <v>0</v>
      </c>
      <c r="K35" s="37">
        <f>SUM(K23+K25+K27+K29+K31+K33)</f>
        <v>0</v>
      </c>
      <c r="M35" s="37">
        <f>SUM(M23+M25+M27+M29+M31+M33)</f>
        <v>0</v>
      </c>
      <c r="O35" s="37">
        <f>SUM(July!M35+Aug!M35+Sept!M35+Oct!M35+Nov!M35+Dec!M35+Jan!M35+Feb!M35+Mar!M35+Apr!M35)</f>
        <v>0</v>
      </c>
      <c r="Q35" s="37">
        <f>SUM(G35-O35)</f>
        <v>0</v>
      </c>
      <c r="R35" s="17"/>
    </row>
    <row r="36" spans="1:18" s="14" customFormat="1" ht="8.25" customHeight="1" thickTop="1">
      <c r="A36" s="19"/>
      <c r="B36" s="20"/>
      <c r="C36" s="20"/>
      <c r="D36" s="20"/>
      <c r="E36" s="20"/>
      <c r="F36" s="20"/>
      <c r="G36" s="20"/>
      <c r="H36" s="20"/>
      <c r="I36" s="20"/>
      <c r="J36" s="20"/>
      <c r="K36" s="20"/>
      <c r="L36" s="20"/>
      <c r="M36" s="20"/>
      <c r="N36" s="20"/>
      <c r="O36" s="20"/>
      <c r="P36" s="20"/>
      <c r="Q36" s="20"/>
      <c r="R36" s="21"/>
    </row>
    <row r="37" spans="1:18" s="14" customFormat="1" ht="6" customHeight="1">
      <c r="A37" s="22"/>
      <c r="B37" s="23"/>
      <c r="C37" s="23"/>
      <c r="D37" s="23"/>
      <c r="E37" s="23"/>
      <c r="F37" s="23"/>
      <c r="G37" s="23"/>
      <c r="H37" s="23"/>
      <c r="I37" s="23"/>
      <c r="J37" s="23"/>
      <c r="K37" s="23"/>
      <c r="L37" s="23"/>
      <c r="M37" s="23"/>
      <c r="N37" s="23"/>
      <c r="O37" s="23"/>
      <c r="P37" s="23"/>
      <c r="Q37" s="23"/>
      <c r="R37" s="24"/>
    </row>
    <row r="38" spans="1:18" s="14" customFormat="1" ht="12.75">
      <c r="A38" s="80"/>
      <c r="R38" s="17"/>
    </row>
    <row r="39" spans="1:18" s="14" customFormat="1" ht="12">
      <c r="A39" s="16"/>
      <c r="I39" s="89"/>
      <c r="R39" s="17"/>
    </row>
    <row r="40" spans="1:18" s="14" customFormat="1" ht="12">
      <c r="A40" s="16"/>
      <c r="B40" s="90"/>
      <c r="R40" s="17"/>
    </row>
    <row r="41" spans="1:18" s="14" customFormat="1" ht="12">
      <c r="A41" s="16"/>
      <c r="B41" s="90"/>
      <c r="R41" s="17"/>
    </row>
    <row r="42" spans="1:18" s="14" customFormat="1" ht="12.75">
      <c r="A42" s="85"/>
      <c r="F42" s="18"/>
      <c r="G42" s="174"/>
      <c r="H42" s="174"/>
      <c r="I42" s="174"/>
      <c r="J42" s="25"/>
      <c r="K42" s="25"/>
      <c r="O42" s="174"/>
      <c r="P42" s="175"/>
      <c r="Q42" s="175"/>
      <c r="R42" s="17"/>
    </row>
    <row r="43" spans="1:18" s="14" customFormat="1" ht="12">
      <c r="A43" s="16"/>
      <c r="G43" s="81"/>
      <c r="I43" s="81"/>
      <c r="O43" s="81"/>
      <c r="Q43" s="81"/>
      <c r="R43" s="17"/>
    </row>
    <row r="44" spans="1:18" s="14" customFormat="1" ht="12">
      <c r="A44" s="16"/>
      <c r="G44" s="81"/>
      <c r="I44" s="81"/>
      <c r="O44" s="81"/>
      <c r="Q44" s="81"/>
      <c r="R44" s="17"/>
    </row>
    <row r="45" spans="1:18" s="14" customFormat="1" ht="12">
      <c r="A45" s="16"/>
      <c r="G45" s="81"/>
      <c r="I45" s="81"/>
      <c r="Q45" s="81"/>
      <c r="R45" s="17"/>
    </row>
    <row r="46" spans="1:18" s="14" customFormat="1" ht="12">
      <c r="A46" s="16"/>
      <c r="B46" s="18"/>
      <c r="G46" s="82"/>
      <c r="I46" s="82"/>
      <c r="K46" s="83"/>
      <c r="R46" s="17"/>
    </row>
    <row r="47" spans="1:18" s="14" customFormat="1" ht="10.5" customHeight="1">
      <c r="A47" s="16"/>
      <c r="K47" s="84"/>
      <c r="R47" s="17"/>
    </row>
    <row r="48" spans="1:18" s="14" customFormat="1" ht="12">
      <c r="A48" s="16"/>
      <c r="B48" s="18"/>
      <c r="G48" s="81"/>
      <c r="I48" s="81"/>
      <c r="K48" s="84"/>
      <c r="R48" s="17"/>
    </row>
    <row r="49" spans="1:18" s="14" customFormat="1" ht="12">
      <c r="A49" s="86"/>
      <c r="G49" s="38"/>
      <c r="O49" s="38"/>
      <c r="R49" s="17"/>
    </row>
    <row r="50" spans="1:18" s="14" customFormat="1" ht="9" customHeight="1">
      <c r="A50" s="19"/>
      <c r="B50" s="20"/>
      <c r="C50" s="20"/>
      <c r="D50" s="20"/>
      <c r="E50" s="20"/>
      <c r="F50" s="20"/>
      <c r="G50" s="20"/>
      <c r="H50" s="20"/>
      <c r="I50" s="20"/>
      <c r="J50" s="20"/>
      <c r="K50" s="20"/>
      <c r="L50" s="20"/>
      <c r="M50" s="20"/>
      <c r="N50" s="20"/>
      <c r="O50" s="20"/>
      <c r="P50" s="20"/>
      <c r="Q50" s="20"/>
      <c r="R50" s="21"/>
    </row>
    <row r="51" spans="1:18" s="46" customFormat="1" ht="16.5" customHeight="1">
      <c r="A51" s="147" t="s">
        <v>50</v>
      </c>
      <c r="B51" s="148"/>
      <c r="C51" s="148"/>
      <c r="D51" s="148"/>
      <c r="E51" s="148"/>
      <c r="F51" s="148"/>
      <c r="G51" s="148"/>
      <c r="H51" s="148"/>
      <c r="I51" s="148"/>
      <c r="J51" s="148"/>
      <c r="K51" s="148"/>
      <c r="L51" s="148"/>
      <c r="M51" s="148"/>
      <c r="N51" s="148"/>
      <c r="O51" s="148"/>
      <c r="P51" s="148"/>
      <c r="Q51" s="148"/>
      <c r="R51" s="214"/>
    </row>
    <row r="52" spans="1:18" s="44" customFormat="1" ht="11.25" customHeight="1">
      <c r="A52" s="131" t="s">
        <v>51</v>
      </c>
      <c r="B52" s="132"/>
      <c r="C52" s="132"/>
      <c r="D52" s="132"/>
      <c r="E52" s="133"/>
      <c r="F52" s="131" t="s">
        <v>52</v>
      </c>
      <c r="G52" s="132"/>
      <c r="H52" s="132"/>
      <c r="I52" s="132"/>
      <c r="J52" s="132"/>
      <c r="K52" s="132"/>
      <c r="L52" s="133"/>
      <c r="M52" s="131" t="s">
        <v>34</v>
      </c>
      <c r="N52" s="132"/>
      <c r="O52" s="132"/>
      <c r="P52" s="132"/>
      <c r="Q52" s="132"/>
      <c r="R52" s="133"/>
    </row>
    <row r="53" spans="1:18" s="45" customFormat="1" ht="13.5" customHeight="1">
      <c r="A53" s="180"/>
      <c r="B53" s="181"/>
      <c r="C53" s="181"/>
      <c r="D53" s="181"/>
      <c r="E53" s="182"/>
      <c r="F53" s="180"/>
      <c r="G53" s="181"/>
      <c r="H53" s="181"/>
      <c r="I53" s="181"/>
      <c r="J53" s="181"/>
      <c r="K53" s="181"/>
      <c r="L53" s="182"/>
      <c r="M53" s="180"/>
      <c r="N53" s="181"/>
      <c r="O53" s="181"/>
      <c r="P53" s="181"/>
      <c r="Q53" s="181"/>
      <c r="R53" s="182"/>
    </row>
    <row r="54" spans="1:18" s="44" customFormat="1" ht="11.25" customHeight="1">
      <c r="A54" s="131" t="s">
        <v>53</v>
      </c>
      <c r="B54" s="132"/>
      <c r="C54" s="132"/>
      <c r="D54" s="132"/>
      <c r="E54" s="133"/>
      <c r="F54" s="131" t="s">
        <v>54</v>
      </c>
      <c r="G54" s="132"/>
      <c r="H54" s="133"/>
      <c r="I54" s="131" t="s">
        <v>55</v>
      </c>
      <c r="J54" s="132"/>
      <c r="K54" s="132"/>
      <c r="L54" s="133"/>
      <c r="M54" s="131" t="s">
        <v>56</v>
      </c>
      <c r="N54" s="132"/>
      <c r="O54" s="132"/>
      <c r="P54" s="132"/>
      <c r="Q54" s="132"/>
      <c r="R54" s="133"/>
    </row>
    <row r="55" spans="1:18" s="46" customFormat="1" ht="13.5" customHeight="1">
      <c r="A55" s="134"/>
      <c r="B55" s="135"/>
      <c r="C55" s="135"/>
      <c r="D55" s="135"/>
      <c r="E55" s="136"/>
      <c r="F55" s="134"/>
      <c r="G55" s="135"/>
      <c r="H55" s="136"/>
      <c r="I55" s="134"/>
      <c r="J55" s="135"/>
      <c r="K55" s="135"/>
      <c r="L55" s="136"/>
      <c r="M55" s="140">
        <f t="shared" ref="M55" si="0">$F$17</f>
        <v>0</v>
      </c>
      <c r="N55" s="192"/>
      <c r="O55" s="193"/>
      <c r="P55" s="193"/>
      <c r="Q55" s="193"/>
      <c r="R55" s="194"/>
    </row>
    <row r="56" spans="1:18" s="44" customFormat="1" ht="11.25" customHeight="1">
      <c r="A56" s="131" t="s">
        <v>57</v>
      </c>
      <c r="B56" s="132"/>
      <c r="C56" s="132"/>
      <c r="D56" s="132"/>
      <c r="E56" s="132"/>
      <c r="F56" s="132"/>
      <c r="G56" s="132"/>
      <c r="H56" s="133"/>
      <c r="I56" s="131" t="s">
        <v>22</v>
      </c>
      <c r="J56" s="132"/>
      <c r="K56" s="132"/>
      <c r="L56" s="133"/>
      <c r="M56" s="131" t="s">
        <v>58</v>
      </c>
      <c r="N56" s="132"/>
      <c r="O56" s="132"/>
      <c r="P56" s="132"/>
      <c r="Q56" s="132"/>
      <c r="R56" s="133"/>
    </row>
    <row r="57" spans="1:18" s="47" customFormat="1" ht="13.5" customHeight="1">
      <c r="A57" s="137"/>
      <c r="B57" s="138"/>
      <c r="C57" s="138"/>
      <c r="D57" s="138"/>
      <c r="E57" s="138"/>
      <c r="F57" s="138"/>
      <c r="G57" s="138"/>
      <c r="H57" s="139"/>
      <c r="I57" s="140" t="str">
        <f>O3&amp;Q3</f>
        <v>K</v>
      </c>
      <c r="J57" s="141"/>
      <c r="K57" s="142"/>
      <c r="L57" s="142"/>
      <c r="M57" s="188" t="str">
        <f>I57&amp;" SFY26 Bridge Pmt"</f>
        <v>K SFY26 Bridge Pmt</v>
      </c>
      <c r="N57" s="189"/>
      <c r="O57" s="190"/>
      <c r="P57" s="190"/>
      <c r="Q57" s="190"/>
      <c r="R57" s="191"/>
    </row>
    <row r="58" spans="1:18" s="51" customFormat="1" ht="20.25" customHeight="1">
      <c r="A58" s="183" t="s">
        <v>59</v>
      </c>
      <c r="B58" s="184"/>
      <c r="C58" s="183" t="s">
        <v>60</v>
      </c>
      <c r="D58" s="184"/>
      <c r="E58" s="48" t="s">
        <v>61</v>
      </c>
      <c r="F58" s="48" t="s">
        <v>62</v>
      </c>
      <c r="G58" s="49" t="s">
        <v>63</v>
      </c>
      <c r="H58" s="50"/>
      <c r="I58" s="183" t="s">
        <v>64</v>
      </c>
      <c r="J58" s="184"/>
      <c r="K58" s="183" t="s">
        <v>65</v>
      </c>
      <c r="L58" s="184"/>
      <c r="M58" s="185" t="s">
        <v>66</v>
      </c>
      <c r="N58" s="186"/>
      <c r="O58" s="185" t="s">
        <v>67</v>
      </c>
      <c r="P58" s="187"/>
      <c r="Q58" s="187"/>
      <c r="R58" s="186"/>
    </row>
    <row r="59" spans="1:18" s="47" customFormat="1" ht="13.5" customHeight="1">
      <c r="A59" s="129"/>
      <c r="B59" s="130"/>
      <c r="C59" s="129" t="s">
        <v>68</v>
      </c>
      <c r="D59" s="130"/>
      <c r="E59" s="52" t="s">
        <v>69</v>
      </c>
      <c r="F59" s="52" t="s">
        <v>70</v>
      </c>
      <c r="G59" s="129" t="s">
        <v>71</v>
      </c>
      <c r="H59" s="130"/>
      <c r="I59" s="129" t="s">
        <v>72</v>
      </c>
      <c r="J59" s="130"/>
      <c r="K59" s="143"/>
      <c r="L59" s="144"/>
      <c r="M59" s="129"/>
      <c r="N59" s="130"/>
      <c r="O59" s="145" t="str">
        <f>I57&amp;" SFY26 Bridge Apr."</f>
        <v>K SFY26 Bridge Apr.</v>
      </c>
      <c r="P59" s="146"/>
      <c r="Q59" s="146"/>
      <c r="R59" s="91"/>
    </row>
    <row r="60" spans="1:18" s="47" customFormat="1" ht="13.5" customHeight="1">
      <c r="A60" s="129"/>
      <c r="B60" s="130"/>
      <c r="C60" s="129"/>
      <c r="D60" s="130"/>
      <c r="E60" s="52"/>
      <c r="F60" s="52"/>
      <c r="G60" s="143"/>
      <c r="H60" s="144"/>
      <c r="I60" s="143"/>
      <c r="J60" s="144"/>
      <c r="K60" s="143"/>
      <c r="L60" s="144"/>
      <c r="M60" s="129"/>
      <c r="N60" s="130"/>
      <c r="O60" s="143"/>
      <c r="P60" s="202"/>
      <c r="Q60" s="202"/>
      <c r="R60" s="144"/>
    </row>
    <row r="61" spans="1:18" s="47" customFormat="1" ht="13.5" customHeight="1">
      <c r="A61" s="137"/>
      <c r="B61" s="139"/>
      <c r="C61" s="137"/>
      <c r="D61" s="139"/>
      <c r="E61" s="53"/>
      <c r="F61" s="53"/>
      <c r="G61" s="180"/>
      <c r="H61" s="182"/>
      <c r="I61" s="180"/>
      <c r="J61" s="182"/>
      <c r="K61" s="180"/>
      <c r="L61" s="182"/>
      <c r="M61" s="137"/>
      <c r="N61" s="139"/>
      <c r="O61" s="180"/>
      <c r="P61" s="181"/>
      <c r="Q61" s="181"/>
      <c r="R61" s="182"/>
    </row>
    <row r="62" spans="1:18" s="44" customFormat="1" ht="11.25" customHeight="1">
      <c r="A62" s="131" t="s">
        <v>73</v>
      </c>
      <c r="B62" s="132"/>
      <c r="C62" s="132"/>
      <c r="D62" s="132"/>
      <c r="E62" s="132"/>
      <c r="F62" s="132"/>
      <c r="G62" s="132"/>
      <c r="H62" s="133"/>
      <c r="I62" s="131" t="s">
        <v>34</v>
      </c>
      <c r="J62" s="132"/>
      <c r="K62" s="132"/>
      <c r="L62" s="133"/>
      <c r="M62" s="131" t="s">
        <v>74</v>
      </c>
      <c r="N62" s="132"/>
      <c r="O62" s="213"/>
      <c r="P62" s="131" t="s">
        <v>75</v>
      </c>
      <c r="Q62" s="132"/>
      <c r="R62" s="133"/>
    </row>
    <row r="63" spans="1:18" s="45" customFormat="1" ht="13.5" customHeight="1">
      <c r="A63" s="180"/>
      <c r="B63" s="181"/>
      <c r="C63" s="181"/>
      <c r="D63" s="181"/>
      <c r="E63" s="181"/>
      <c r="F63" s="181"/>
      <c r="G63" s="181"/>
      <c r="H63" s="182"/>
      <c r="I63" s="180"/>
      <c r="J63" s="181"/>
      <c r="K63" s="181"/>
      <c r="L63" s="182"/>
      <c r="M63" s="180"/>
      <c r="N63" s="181"/>
      <c r="O63" s="181"/>
      <c r="P63" s="180"/>
      <c r="Q63" s="181"/>
      <c r="R63" s="182"/>
    </row>
  </sheetData>
  <sheetProtection algorithmName="SHA-512" hashValue="LSF22dY8xtyisTwtc7zDP0RYbzpLGP1CUiETeqkAi+SCGGFgvpG8lDHmpqjxKYJOQFo9gt3QiSpXOZspPsCjoQ==" saltValue="qX6WJyxL8a04fgTLqut87Q==" spinCount="100000" sheet="1" selectLockedCells="1"/>
  <mergeCells count="90">
    <mergeCell ref="B29:E29"/>
    <mergeCell ref="B30:E30"/>
    <mergeCell ref="A62:H62"/>
    <mergeCell ref="I62:L62"/>
    <mergeCell ref="M62:O62"/>
    <mergeCell ref="M61:N61"/>
    <mergeCell ref="O61:R61"/>
    <mergeCell ref="A59:B59"/>
    <mergeCell ref="C59:D59"/>
    <mergeCell ref="G59:H59"/>
    <mergeCell ref="I59:J59"/>
    <mergeCell ref="K59:L59"/>
    <mergeCell ref="M59:N59"/>
    <mergeCell ref="A60:B60"/>
    <mergeCell ref="C60:D60"/>
    <mergeCell ref="G60:H60"/>
    <mergeCell ref="P62:R62"/>
    <mergeCell ref="A63:H63"/>
    <mergeCell ref="I63:L63"/>
    <mergeCell ref="M63:O63"/>
    <mergeCell ref="P63:R63"/>
    <mergeCell ref="I60:J60"/>
    <mergeCell ref="K60:L60"/>
    <mergeCell ref="M60:N60"/>
    <mergeCell ref="O60:R60"/>
    <mergeCell ref="A61:B61"/>
    <mergeCell ref="C61:D61"/>
    <mergeCell ref="G61:H61"/>
    <mergeCell ref="I61:J61"/>
    <mergeCell ref="K61:L61"/>
    <mergeCell ref="O58:R58"/>
    <mergeCell ref="A55:E55"/>
    <mergeCell ref="F55:H55"/>
    <mergeCell ref="I55:L55"/>
    <mergeCell ref="M55:R55"/>
    <mergeCell ref="A58:B58"/>
    <mergeCell ref="C58:D58"/>
    <mergeCell ref="I58:J58"/>
    <mergeCell ref="K58:L58"/>
    <mergeCell ref="M58:N58"/>
    <mergeCell ref="A57:H57"/>
    <mergeCell ref="I57:L57"/>
    <mergeCell ref="A56:H56"/>
    <mergeCell ref="I56:L56"/>
    <mergeCell ref="M56:R56"/>
    <mergeCell ref="M57:R57"/>
    <mergeCell ref="A53:E53"/>
    <mergeCell ref="F53:L53"/>
    <mergeCell ref="M53:R53"/>
    <mergeCell ref="A54:E54"/>
    <mergeCell ref="F54:H54"/>
    <mergeCell ref="I54:L54"/>
    <mergeCell ref="M54:R54"/>
    <mergeCell ref="K1:Q1"/>
    <mergeCell ref="A51:R51"/>
    <mergeCell ref="A52:E52"/>
    <mergeCell ref="F52:L52"/>
    <mergeCell ref="M52:R52"/>
    <mergeCell ref="A4:I4"/>
    <mergeCell ref="B5:I8"/>
    <mergeCell ref="A9:I9"/>
    <mergeCell ref="B14:I14"/>
    <mergeCell ref="O2:R2"/>
    <mergeCell ref="K14:Q14"/>
    <mergeCell ref="K4:Q9"/>
    <mergeCell ref="B28:E28"/>
    <mergeCell ref="B32:E32"/>
    <mergeCell ref="B15:I15"/>
    <mergeCell ref="K15:O15"/>
    <mergeCell ref="K18:M18"/>
    <mergeCell ref="O18:Q18"/>
    <mergeCell ref="K16:M16"/>
    <mergeCell ref="O16:Q16"/>
    <mergeCell ref="K17:O17"/>
    <mergeCell ref="O59:Q59"/>
    <mergeCell ref="K2:M2"/>
    <mergeCell ref="K3:M3"/>
    <mergeCell ref="B12:I12"/>
    <mergeCell ref="K12:Q13"/>
    <mergeCell ref="B13:I13"/>
    <mergeCell ref="A19:R19"/>
    <mergeCell ref="G42:I42"/>
    <mergeCell ref="O42:Q42"/>
    <mergeCell ref="B23:E23"/>
    <mergeCell ref="B25:E25"/>
    <mergeCell ref="B27:E27"/>
    <mergeCell ref="B31:E31"/>
    <mergeCell ref="B33:E33"/>
    <mergeCell ref="B26:E26"/>
    <mergeCell ref="F17:I17"/>
  </mergeCells>
  <pageMargins left="0.25" right="0.25" top="0.25" bottom="0.5" header="0.25" footer="0.2"/>
  <pageSetup orientation="portrait" r:id="rId1"/>
  <headerFooter>
    <oddFooter>&amp;L&amp;8AGR-8240 (N/7/25)&amp;C&amp;8Information collected by WSDA becomes a public record and may be disclosed unless exempted by federal or state law.</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S63"/>
  <sheetViews>
    <sheetView showGridLines="0" showZeros="0" zoomScale="120" zoomScaleNormal="120" zoomScalePageLayoutView="120" workbookViewId="0">
      <selection activeCell="I23" sqref="I23"/>
    </sheetView>
  </sheetViews>
  <sheetFormatPr defaultColWidth="9.140625" defaultRowHeight="1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61" customFormat="1" ht="15" customHeight="1">
      <c r="A1" s="58"/>
      <c r="B1" s="59"/>
      <c r="C1" s="60"/>
      <c r="D1" s="59" t="s">
        <v>18</v>
      </c>
      <c r="E1" s="59"/>
      <c r="F1" s="59"/>
      <c r="G1" s="59"/>
      <c r="H1" s="59"/>
      <c r="I1" s="59"/>
      <c r="J1" s="102"/>
      <c r="K1" s="148" t="s">
        <v>19</v>
      </c>
      <c r="L1" s="148"/>
      <c r="M1" s="148"/>
      <c r="N1" s="148"/>
      <c r="O1" s="148"/>
      <c r="P1" s="148"/>
      <c r="Q1" s="148"/>
      <c r="R1" s="103"/>
    </row>
    <row r="2" spans="1:18" s="61" customFormat="1" ht="12.75">
      <c r="A2" s="62"/>
      <c r="B2" s="63"/>
      <c r="D2" s="64" t="s">
        <v>20</v>
      </c>
      <c r="E2" s="63"/>
      <c r="F2" s="63"/>
      <c r="G2" s="63"/>
      <c r="H2" s="63"/>
      <c r="I2" s="63"/>
      <c r="J2" s="104"/>
      <c r="K2" s="169" t="s">
        <v>21</v>
      </c>
      <c r="L2" s="169"/>
      <c r="M2" s="169"/>
      <c r="N2" s="105"/>
      <c r="O2" s="168" t="s">
        <v>22</v>
      </c>
      <c r="P2" s="169"/>
      <c r="Q2" s="169"/>
      <c r="R2" s="170"/>
    </row>
    <row r="3" spans="1:18" s="61" customFormat="1" ht="16.5" customHeight="1">
      <c r="A3" s="65"/>
      <c r="B3" s="122"/>
      <c r="C3" s="56"/>
      <c r="D3" s="66" t="s">
        <v>23</v>
      </c>
      <c r="E3" s="122"/>
      <c r="F3" s="67"/>
      <c r="G3" s="56"/>
      <c r="H3" s="68"/>
      <c r="I3" s="122"/>
      <c r="J3" s="69"/>
      <c r="K3" s="173">
        <v>4950</v>
      </c>
      <c r="L3" s="173"/>
      <c r="M3" s="173"/>
      <c r="N3" s="106"/>
      <c r="O3" s="54"/>
      <c r="P3" s="56"/>
      <c r="Q3" s="57" t="str">
        <f>July!I57</f>
        <v>K</v>
      </c>
      <c r="R3" s="69"/>
    </row>
    <row r="4" spans="1:18" s="61" customFormat="1" ht="14.25" customHeight="1">
      <c r="A4" s="147" t="s">
        <v>25</v>
      </c>
      <c r="B4" s="148"/>
      <c r="C4" s="148"/>
      <c r="D4" s="148"/>
      <c r="E4" s="148"/>
      <c r="F4" s="148"/>
      <c r="G4" s="148"/>
      <c r="H4" s="148"/>
      <c r="I4" s="148"/>
      <c r="J4" s="108"/>
      <c r="K4" s="211" t="s">
        <v>76</v>
      </c>
      <c r="L4" s="211"/>
      <c r="M4" s="211"/>
      <c r="N4" s="211"/>
      <c r="O4" s="211"/>
      <c r="P4" s="211"/>
      <c r="Q4" s="211"/>
      <c r="R4" s="70"/>
    </row>
    <row r="5" spans="1:18" s="61" customFormat="1" ht="13.5" customHeight="1">
      <c r="A5" s="58"/>
      <c r="B5" s="149" t="s">
        <v>27</v>
      </c>
      <c r="C5" s="150"/>
      <c r="D5" s="150"/>
      <c r="E5" s="150"/>
      <c r="F5" s="150"/>
      <c r="G5" s="150"/>
      <c r="H5" s="150"/>
      <c r="I5" s="150"/>
      <c r="J5" s="109"/>
      <c r="K5" s="212"/>
      <c r="L5" s="212"/>
      <c r="M5" s="212"/>
      <c r="N5" s="212"/>
      <c r="O5" s="212"/>
      <c r="P5" s="212"/>
      <c r="Q5" s="212"/>
      <c r="R5" s="70"/>
    </row>
    <row r="6" spans="1:18" s="61" customFormat="1" ht="13.5" customHeight="1">
      <c r="A6" s="62"/>
      <c r="B6" s="151"/>
      <c r="C6" s="151"/>
      <c r="D6" s="151"/>
      <c r="E6" s="151"/>
      <c r="F6" s="151"/>
      <c r="G6" s="151"/>
      <c r="H6" s="151"/>
      <c r="I6" s="151"/>
      <c r="J6" s="109"/>
      <c r="K6" s="212"/>
      <c r="L6" s="212"/>
      <c r="M6" s="212"/>
      <c r="N6" s="212"/>
      <c r="O6" s="212"/>
      <c r="P6" s="212"/>
      <c r="Q6" s="212"/>
      <c r="R6" s="70"/>
    </row>
    <row r="7" spans="1:18" s="61" customFormat="1" ht="13.5" customHeight="1">
      <c r="A7" s="62"/>
      <c r="B7" s="151"/>
      <c r="C7" s="151"/>
      <c r="D7" s="151"/>
      <c r="E7" s="151"/>
      <c r="F7" s="151"/>
      <c r="G7" s="151"/>
      <c r="H7" s="151"/>
      <c r="I7" s="151"/>
      <c r="J7" s="109"/>
      <c r="K7" s="212"/>
      <c r="L7" s="212"/>
      <c r="M7" s="212"/>
      <c r="N7" s="212"/>
      <c r="O7" s="212"/>
      <c r="P7" s="212"/>
      <c r="Q7" s="212"/>
      <c r="R7" s="70"/>
    </row>
    <row r="8" spans="1:18" s="61" customFormat="1" ht="13.5" customHeight="1">
      <c r="A8" s="71"/>
      <c r="B8" s="152"/>
      <c r="C8" s="152"/>
      <c r="D8" s="152"/>
      <c r="E8" s="152"/>
      <c r="F8" s="152"/>
      <c r="G8" s="152"/>
      <c r="H8" s="152"/>
      <c r="I8" s="152"/>
      <c r="J8" s="110"/>
      <c r="K8" s="212"/>
      <c r="L8" s="212"/>
      <c r="M8" s="212"/>
      <c r="N8" s="212"/>
      <c r="O8" s="212"/>
      <c r="P8" s="212"/>
      <c r="Q8" s="212"/>
      <c r="R8" s="70"/>
    </row>
    <row r="9" spans="1:18" s="3" customFormat="1" ht="14.25" customHeight="1">
      <c r="A9" s="203" t="s">
        <v>28</v>
      </c>
      <c r="B9" s="204"/>
      <c r="C9" s="204"/>
      <c r="D9" s="204"/>
      <c r="E9" s="204"/>
      <c r="F9" s="204"/>
      <c r="G9" s="204"/>
      <c r="H9" s="204"/>
      <c r="I9" s="204"/>
      <c r="J9" s="114"/>
      <c r="K9" s="212"/>
      <c r="L9" s="212"/>
      <c r="M9" s="212"/>
      <c r="N9" s="212"/>
      <c r="O9" s="212"/>
      <c r="P9" s="212"/>
      <c r="Q9" s="212"/>
      <c r="R9" s="7"/>
    </row>
    <row r="10" spans="1:18" s="1" customFormat="1" ht="12" customHeight="1">
      <c r="A10" s="72"/>
      <c r="B10" s="93" t="s">
        <v>29</v>
      </c>
      <c r="C10" s="73"/>
      <c r="D10" s="73"/>
      <c r="E10" s="73"/>
      <c r="F10" s="73"/>
      <c r="G10" s="73"/>
      <c r="H10" s="73"/>
      <c r="I10" s="73"/>
      <c r="J10" s="75"/>
      <c r="K10" s="119"/>
      <c r="L10" s="119"/>
      <c r="M10" s="119"/>
      <c r="N10" s="119"/>
      <c r="O10" s="119"/>
      <c r="P10" s="119"/>
      <c r="Q10" s="119"/>
      <c r="R10" s="121"/>
    </row>
    <row r="11" spans="1:18" s="1" customFormat="1" ht="12" customHeight="1">
      <c r="A11" s="74"/>
      <c r="B11" s="111" t="s">
        <v>30</v>
      </c>
      <c r="C11" s="125"/>
      <c r="D11" s="125"/>
      <c r="E11" s="125"/>
      <c r="F11" s="125"/>
      <c r="G11" s="125"/>
      <c r="H11" s="125"/>
      <c r="I11" s="125"/>
      <c r="J11" s="75"/>
      <c r="K11" s="119"/>
      <c r="L11" s="119"/>
      <c r="M11" s="119"/>
      <c r="N11" s="119"/>
      <c r="O11" s="119"/>
      <c r="P11" s="119"/>
      <c r="Q11" s="119"/>
      <c r="R11" s="121"/>
    </row>
    <row r="12" spans="1:18" s="1" customFormat="1" ht="15" customHeight="1">
      <c r="A12" s="74"/>
      <c r="B12" s="206">
        <f>July!B12</f>
        <v>0</v>
      </c>
      <c r="C12" s="207"/>
      <c r="D12" s="207"/>
      <c r="E12" s="207"/>
      <c r="F12" s="207"/>
      <c r="G12" s="207"/>
      <c r="H12" s="207"/>
      <c r="I12" s="207"/>
      <c r="J12" s="75"/>
      <c r="K12" s="163"/>
      <c r="L12" s="164"/>
      <c r="M12" s="164"/>
      <c r="N12" s="164"/>
      <c r="O12" s="164"/>
      <c r="P12" s="164"/>
      <c r="Q12" s="164"/>
      <c r="R12" s="75"/>
    </row>
    <row r="13" spans="1:18" s="1" customFormat="1" ht="15" customHeight="1">
      <c r="A13" s="74"/>
      <c r="B13" s="206">
        <f>July!B13</f>
        <v>0</v>
      </c>
      <c r="C13" s="207"/>
      <c r="D13" s="207"/>
      <c r="E13" s="207"/>
      <c r="F13" s="207"/>
      <c r="G13" s="207"/>
      <c r="H13" s="207"/>
      <c r="I13" s="207"/>
      <c r="J13" s="75"/>
      <c r="K13" s="165"/>
      <c r="L13" s="166"/>
      <c r="M13" s="166"/>
      <c r="N13" s="166"/>
      <c r="O13" s="166"/>
      <c r="P13" s="166"/>
      <c r="Q13" s="166"/>
      <c r="R13" s="75"/>
    </row>
    <row r="14" spans="1:18" s="1" customFormat="1" ht="15" customHeight="1">
      <c r="A14" s="74"/>
      <c r="B14" s="206">
        <f>July!B14</f>
        <v>0</v>
      </c>
      <c r="C14" s="207"/>
      <c r="D14" s="207"/>
      <c r="E14" s="207"/>
      <c r="F14" s="207"/>
      <c r="G14" s="207"/>
      <c r="H14" s="207"/>
      <c r="I14" s="207"/>
      <c r="J14" s="75"/>
      <c r="K14" s="205" t="s">
        <v>31</v>
      </c>
      <c r="L14" s="205"/>
      <c r="M14" s="205"/>
      <c r="N14" s="205"/>
      <c r="O14" s="205"/>
      <c r="P14" s="205"/>
      <c r="Q14" s="205"/>
      <c r="R14" s="75"/>
    </row>
    <row r="15" spans="1:18" s="1" customFormat="1" ht="15" customHeight="1">
      <c r="A15" s="74"/>
      <c r="B15" s="206">
        <f>July!B15</f>
        <v>0</v>
      </c>
      <c r="C15" s="207"/>
      <c r="D15" s="207"/>
      <c r="E15" s="207"/>
      <c r="F15" s="207"/>
      <c r="G15" s="207"/>
      <c r="H15" s="207"/>
      <c r="I15" s="207"/>
      <c r="J15" s="75"/>
      <c r="K15" s="127"/>
      <c r="L15" s="128"/>
      <c r="M15" s="128"/>
      <c r="N15" s="128"/>
      <c r="O15" s="128"/>
      <c r="P15" s="120"/>
      <c r="Q15" s="115"/>
      <c r="R15" s="75"/>
    </row>
    <row r="16" spans="1:18" s="1" customFormat="1" ht="3" customHeight="1">
      <c r="A16" s="74"/>
      <c r="B16" s="76"/>
      <c r="C16" s="76"/>
      <c r="D16" s="76"/>
      <c r="E16" s="76"/>
      <c r="F16" s="76"/>
      <c r="G16" s="76"/>
      <c r="H16" s="76"/>
      <c r="I16" s="76"/>
      <c r="J16" s="75"/>
      <c r="K16" s="205"/>
      <c r="L16" s="205"/>
      <c r="M16" s="205"/>
      <c r="N16" s="41"/>
      <c r="O16" s="205"/>
      <c r="P16" s="205"/>
      <c r="Q16" s="205"/>
      <c r="R16" s="75"/>
    </row>
    <row r="17" spans="1:19" s="1" customFormat="1" ht="15" customHeight="1">
      <c r="A17" s="74"/>
      <c r="B17" s="116" t="s">
        <v>32</v>
      </c>
      <c r="C17" s="77"/>
      <c r="D17" s="77"/>
      <c r="E17" s="77"/>
      <c r="F17" s="208">
        <f>July!F17</f>
        <v>0</v>
      </c>
      <c r="G17" s="209"/>
      <c r="H17" s="209"/>
      <c r="I17" s="209"/>
      <c r="J17" s="75"/>
      <c r="K17" s="210" t="s">
        <v>33</v>
      </c>
      <c r="L17" s="205"/>
      <c r="M17" s="205"/>
      <c r="N17" s="205"/>
      <c r="O17" s="205"/>
      <c r="P17" s="41"/>
      <c r="Q17" s="41" t="s">
        <v>34</v>
      </c>
      <c r="R17" s="75"/>
    </row>
    <row r="18" spans="1:19" s="1" customFormat="1" ht="6" customHeight="1">
      <c r="A18" s="78"/>
      <c r="B18" s="79"/>
      <c r="C18" s="79"/>
      <c r="D18" s="79"/>
      <c r="E18" s="79"/>
      <c r="F18" s="79"/>
      <c r="G18" s="79"/>
      <c r="H18" s="79"/>
      <c r="I18" s="79"/>
      <c r="J18" s="117"/>
      <c r="K18" s="205"/>
      <c r="L18" s="205"/>
      <c r="M18" s="205"/>
      <c r="N18" s="41"/>
      <c r="O18" s="205"/>
      <c r="P18" s="205"/>
      <c r="Q18" s="205"/>
      <c r="R18" s="75"/>
    </row>
    <row r="19" spans="1:19" s="4" customFormat="1" ht="21" customHeight="1">
      <c r="A19" s="155" t="s">
        <v>35</v>
      </c>
      <c r="B19" s="156"/>
      <c r="C19" s="156"/>
      <c r="D19" s="156"/>
      <c r="E19" s="156"/>
      <c r="F19" s="156"/>
      <c r="G19" s="156"/>
      <c r="H19" s="156"/>
      <c r="I19" s="156"/>
      <c r="J19" s="156"/>
      <c r="K19" s="156"/>
      <c r="L19" s="156"/>
      <c r="M19" s="156"/>
      <c r="N19" s="156"/>
      <c r="O19" s="156"/>
      <c r="P19" s="156"/>
      <c r="Q19" s="156"/>
      <c r="R19" s="157"/>
    </row>
    <row r="20" spans="1:19" s="14" customFormat="1" ht="6" customHeight="1">
      <c r="A20" s="22"/>
      <c r="B20" s="23"/>
      <c r="C20" s="23"/>
      <c r="D20" s="23"/>
      <c r="E20" s="23"/>
      <c r="F20" s="23"/>
      <c r="G20" s="23"/>
      <c r="H20" s="23"/>
      <c r="I20" s="23"/>
      <c r="J20" s="23"/>
      <c r="K20" s="23"/>
      <c r="L20" s="23"/>
      <c r="M20" s="23"/>
      <c r="N20" s="23"/>
      <c r="O20" s="23"/>
      <c r="P20" s="23"/>
      <c r="Q20" s="23"/>
      <c r="R20" s="24"/>
    </row>
    <row r="21" spans="1:19" s="14" customFormat="1" ht="26.25" customHeight="1">
      <c r="A21" s="97" t="s">
        <v>36</v>
      </c>
      <c r="G21" s="15" t="s">
        <v>37</v>
      </c>
      <c r="H21" s="15"/>
      <c r="I21" s="15" t="s">
        <v>38</v>
      </c>
      <c r="J21" s="15"/>
      <c r="K21" s="15" t="s">
        <v>39</v>
      </c>
      <c r="L21" s="15"/>
      <c r="M21" s="15" t="s">
        <v>40</v>
      </c>
      <c r="N21" s="15"/>
      <c r="O21" s="15" t="s">
        <v>41</v>
      </c>
      <c r="P21" s="15"/>
      <c r="Q21" s="15" t="s">
        <v>42</v>
      </c>
      <c r="R21" s="34"/>
      <c r="S21" s="35"/>
    </row>
    <row r="22" spans="1:19" s="14" customFormat="1" ht="1.5" customHeight="1">
      <c r="A22" s="16"/>
      <c r="R22" s="17"/>
    </row>
    <row r="23" spans="1:19" s="14" customFormat="1" ht="13.5" customHeight="1">
      <c r="A23" s="16"/>
      <c r="B23" s="176" t="s">
        <v>43</v>
      </c>
      <c r="C23" s="176"/>
      <c r="D23" s="176"/>
      <c r="E23" s="176"/>
      <c r="G23" s="36">
        <f>July!G23</f>
        <v>0</v>
      </c>
      <c r="I23" s="98"/>
      <c r="K23" s="98"/>
      <c r="M23" s="36">
        <f>SUM(I23+K23)</f>
        <v>0</v>
      </c>
      <c r="O23" s="36">
        <f>SUM(July!M23+Aug!M23+Sept!M23+Oct!M23+Nov!M23+Dec!M23+Jan!M23+Feb!M23+Mar!M23+Apr!M23+May!M23)</f>
        <v>0</v>
      </c>
      <c r="Q23" s="36">
        <f>SUM(G23-O23)</f>
        <v>0</v>
      </c>
      <c r="R23" s="17"/>
    </row>
    <row r="24" spans="1:19" s="14" customFormat="1" ht="1.5" customHeight="1">
      <c r="A24" s="16"/>
      <c r="R24" s="17"/>
    </row>
    <row r="25" spans="1:19" s="14" customFormat="1" ht="13.5" customHeight="1">
      <c r="A25" s="16"/>
      <c r="B25" s="176" t="s">
        <v>44</v>
      </c>
      <c r="C25" s="176"/>
      <c r="D25" s="176"/>
      <c r="E25" s="176"/>
      <c r="G25" s="36">
        <f>July!G25</f>
        <v>0</v>
      </c>
      <c r="I25" s="98"/>
      <c r="K25" s="98"/>
      <c r="M25" s="36">
        <f>SUM(I25+K25)</f>
        <v>0</v>
      </c>
      <c r="O25" s="36">
        <f>SUM(July!M25+Aug!M25+Sept!M25+Oct!M25+Nov!M25+Dec!M25+Jan!M25+Feb!M25+Mar!M25+Apr!M25+May!M25)</f>
        <v>0</v>
      </c>
      <c r="Q25" s="36">
        <f>SUM(G25-O25)</f>
        <v>0</v>
      </c>
      <c r="R25" s="17"/>
    </row>
    <row r="26" spans="1:19" s="14" customFormat="1" ht="1.5" customHeight="1">
      <c r="A26" s="16"/>
      <c r="B26" s="176"/>
      <c r="C26" s="176"/>
      <c r="D26" s="176"/>
      <c r="E26" s="176"/>
      <c r="R26" s="17"/>
    </row>
    <row r="27" spans="1:19" s="14" customFormat="1" ht="13.5" customHeight="1">
      <c r="A27" s="16"/>
      <c r="B27" s="176" t="s">
        <v>45</v>
      </c>
      <c r="C27" s="176"/>
      <c r="D27" s="176"/>
      <c r="E27" s="176"/>
      <c r="G27" s="36">
        <f>July!G27</f>
        <v>0</v>
      </c>
      <c r="I27" s="98"/>
      <c r="K27" s="98"/>
      <c r="M27" s="36">
        <f>SUM(I27+K27)</f>
        <v>0</v>
      </c>
      <c r="O27" s="36">
        <f>SUM(July!M27+Aug!M27+Sept!M27+Oct!M27+Nov!M27+Dec!M27+Jan!M27+Feb!M27+Mar!M27+Apr!M27+May!M27)</f>
        <v>0</v>
      </c>
      <c r="Q27" s="36">
        <f>SUM(G27-O27)</f>
        <v>0</v>
      </c>
      <c r="R27" s="17"/>
    </row>
    <row r="28" spans="1:19" s="14" customFormat="1" ht="1.5" customHeight="1">
      <c r="A28" s="16"/>
      <c r="B28" s="176"/>
      <c r="C28" s="176"/>
      <c r="D28" s="176"/>
      <c r="E28" s="176"/>
      <c r="R28" s="17"/>
    </row>
    <row r="29" spans="1:19" s="14" customFormat="1" ht="13.5" customHeight="1">
      <c r="A29" s="16"/>
      <c r="B29" s="176" t="s">
        <v>46</v>
      </c>
      <c r="C29" s="176"/>
      <c r="D29" s="176"/>
      <c r="E29" s="176"/>
      <c r="G29" s="36">
        <f>July!G29</f>
        <v>0</v>
      </c>
      <c r="I29" s="98"/>
      <c r="K29" s="98"/>
      <c r="M29" s="36">
        <f>SUM(I29+K29)</f>
        <v>0</v>
      </c>
      <c r="O29" s="36">
        <f>SUM(July!M29+Aug!M29+Sept!M29+Oct!M29+Nov!M29+Dec!M29+Jan!M29+Feb!M29+Mar!M29+Apr!M29+May!M29)</f>
        <v>0</v>
      </c>
      <c r="Q29" s="36">
        <f>SUM(G29-O29)</f>
        <v>0</v>
      </c>
      <c r="R29" s="17"/>
    </row>
    <row r="30" spans="1:19" s="14" customFormat="1" ht="1.5" customHeight="1">
      <c r="A30" s="16"/>
      <c r="B30" s="176"/>
      <c r="C30" s="176"/>
      <c r="D30" s="176"/>
      <c r="E30" s="176"/>
      <c r="R30" s="17"/>
    </row>
    <row r="31" spans="1:19" s="14" customFormat="1" ht="13.5" customHeight="1">
      <c r="A31" s="16"/>
      <c r="B31" s="176" t="s">
        <v>47</v>
      </c>
      <c r="C31" s="176"/>
      <c r="D31" s="176"/>
      <c r="E31" s="176"/>
      <c r="G31" s="36">
        <f>July!G31</f>
        <v>0</v>
      </c>
      <c r="I31" s="98"/>
      <c r="K31" s="98"/>
      <c r="M31" s="36">
        <f>SUM(I31+K31)</f>
        <v>0</v>
      </c>
      <c r="O31" s="36">
        <f>SUM(July!M31+Aug!M31+Sept!M31+Oct!M31+Nov!M31+Dec!M31+Jan!M31+Feb!M31+Mar!M31+Apr!M31+May!M31)</f>
        <v>0</v>
      </c>
      <c r="Q31" s="36">
        <f>SUM(G31-O31)</f>
        <v>0</v>
      </c>
      <c r="R31" s="17"/>
    </row>
    <row r="32" spans="1:19" s="14" customFormat="1" ht="1.5" customHeight="1">
      <c r="A32" s="16"/>
      <c r="B32" s="176"/>
      <c r="C32" s="176"/>
      <c r="D32" s="176"/>
      <c r="E32" s="176"/>
      <c r="R32" s="17"/>
    </row>
    <row r="33" spans="1:18" s="14" customFormat="1" ht="13.5" customHeight="1">
      <c r="A33" s="16"/>
      <c r="B33" s="176" t="s">
        <v>48</v>
      </c>
      <c r="C33" s="176"/>
      <c r="D33" s="176"/>
      <c r="E33" s="176"/>
      <c r="G33" s="36">
        <f>July!G33</f>
        <v>0</v>
      </c>
      <c r="I33" s="98"/>
      <c r="K33" s="98"/>
      <c r="M33" s="36">
        <f>SUM(I33+K33)</f>
        <v>0</v>
      </c>
      <c r="O33" s="36">
        <f>SUM(July!M33+Aug!M33+Sept!M33+Oct!M33+Nov!M33+Dec!M33+Jan!M33+Feb!M33+Mar!M33+Apr!M33+May!M33)</f>
        <v>0</v>
      </c>
      <c r="Q33" s="36">
        <f>SUM(G33-O33)</f>
        <v>0</v>
      </c>
      <c r="R33" s="17"/>
    </row>
    <row r="34" spans="1:18" s="14" customFormat="1" ht="1.5" customHeight="1">
      <c r="A34" s="16"/>
      <c r="R34" s="17"/>
    </row>
    <row r="35" spans="1:18" s="14" customFormat="1" ht="13.5" customHeight="1" thickBot="1">
      <c r="A35" s="16"/>
      <c r="B35" s="94" t="s">
        <v>49</v>
      </c>
      <c r="G35" s="37">
        <f>SUM(G23+G25+G27+G29+G31+G33)</f>
        <v>0</v>
      </c>
      <c r="I35" s="37">
        <f>SUM(I23+I25+I27+I29+I31+I33)</f>
        <v>0</v>
      </c>
      <c r="K35" s="37">
        <f>SUM(K23+K25+K27+K29+K31+K33)</f>
        <v>0</v>
      </c>
      <c r="M35" s="37">
        <f>SUM(M23+M25+M27+M29+M31+M33)</f>
        <v>0</v>
      </c>
      <c r="O35" s="37">
        <f>SUM(July!M35+Aug!M35+Sept!M35+Oct!M35+Nov!M35+Dec!M35+Jan!M35+Feb!M35+Mar!M35+Apr!M35+May!M35)</f>
        <v>0</v>
      </c>
      <c r="Q35" s="37">
        <f>SUM(G35-O35)</f>
        <v>0</v>
      </c>
      <c r="R35" s="17"/>
    </row>
    <row r="36" spans="1:18" s="14" customFormat="1" ht="8.25" customHeight="1" thickTop="1">
      <c r="A36" s="19"/>
      <c r="B36" s="20"/>
      <c r="C36" s="20"/>
      <c r="D36" s="20"/>
      <c r="E36" s="20"/>
      <c r="F36" s="20"/>
      <c r="G36" s="20"/>
      <c r="H36" s="20"/>
      <c r="I36" s="20"/>
      <c r="J36" s="20"/>
      <c r="K36" s="20"/>
      <c r="L36" s="20"/>
      <c r="M36" s="20"/>
      <c r="N36" s="20"/>
      <c r="O36" s="20"/>
      <c r="P36" s="20"/>
      <c r="Q36" s="20"/>
      <c r="R36" s="21"/>
    </row>
    <row r="37" spans="1:18" s="14" customFormat="1" ht="6" customHeight="1">
      <c r="A37" s="22"/>
      <c r="B37" s="23"/>
      <c r="C37" s="23"/>
      <c r="D37" s="23"/>
      <c r="E37" s="23"/>
      <c r="F37" s="23"/>
      <c r="G37" s="23"/>
      <c r="H37" s="23"/>
      <c r="I37" s="23"/>
      <c r="J37" s="23"/>
      <c r="K37" s="23"/>
      <c r="L37" s="23"/>
      <c r="M37" s="23"/>
      <c r="N37" s="23"/>
      <c r="O37" s="23"/>
      <c r="P37" s="23"/>
      <c r="Q37" s="23"/>
      <c r="R37" s="24"/>
    </row>
    <row r="38" spans="1:18" s="14" customFormat="1" ht="12.75">
      <c r="A38" s="80"/>
      <c r="R38" s="17"/>
    </row>
    <row r="39" spans="1:18" s="14" customFormat="1" ht="12">
      <c r="A39" s="16"/>
      <c r="I39" s="89"/>
      <c r="R39" s="17"/>
    </row>
    <row r="40" spans="1:18" s="14" customFormat="1" ht="12">
      <c r="A40" s="16"/>
      <c r="B40" s="90"/>
      <c r="R40" s="17"/>
    </row>
    <row r="41" spans="1:18" s="14" customFormat="1" ht="12">
      <c r="A41" s="16"/>
      <c r="B41" s="90"/>
      <c r="R41" s="17"/>
    </row>
    <row r="42" spans="1:18" s="14" customFormat="1" ht="12.75">
      <c r="A42" s="85"/>
      <c r="F42" s="18"/>
      <c r="G42" s="174"/>
      <c r="H42" s="174"/>
      <c r="I42" s="174"/>
      <c r="J42" s="25"/>
      <c r="K42" s="25"/>
      <c r="O42" s="174"/>
      <c r="P42" s="175"/>
      <c r="Q42" s="175"/>
      <c r="R42" s="17"/>
    </row>
    <row r="43" spans="1:18" s="14" customFormat="1" ht="12">
      <c r="A43" s="16"/>
      <c r="G43" s="81"/>
      <c r="I43" s="81"/>
      <c r="O43" s="81"/>
      <c r="Q43" s="81"/>
      <c r="R43" s="17"/>
    </row>
    <row r="44" spans="1:18" s="14" customFormat="1" ht="12">
      <c r="A44" s="16"/>
      <c r="G44" s="81"/>
      <c r="I44" s="81"/>
      <c r="O44" s="81"/>
      <c r="Q44" s="81"/>
      <c r="R44" s="17"/>
    </row>
    <row r="45" spans="1:18" s="14" customFormat="1" ht="12">
      <c r="A45" s="16"/>
      <c r="G45" s="81"/>
      <c r="I45" s="81"/>
      <c r="Q45" s="81"/>
      <c r="R45" s="17"/>
    </row>
    <row r="46" spans="1:18" s="14" customFormat="1" ht="12">
      <c r="A46" s="16"/>
      <c r="B46" s="18"/>
      <c r="G46" s="82"/>
      <c r="I46" s="82"/>
      <c r="K46" s="83"/>
      <c r="R46" s="17"/>
    </row>
    <row r="47" spans="1:18" s="14" customFormat="1" ht="10.5" customHeight="1">
      <c r="A47" s="16"/>
      <c r="K47" s="84"/>
      <c r="R47" s="17"/>
    </row>
    <row r="48" spans="1:18" s="14" customFormat="1" ht="12">
      <c r="A48" s="16"/>
      <c r="B48" s="18"/>
      <c r="G48" s="81"/>
      <c r="I48" s="81"/>
      <c r="K48" s="84"/>
      <c r="R48" s="17"/>
    </row>
    <row r="49" spans="1:18" s="14" customFormat="1" ht="12">
      <c r="A49" s="86"/>
      <c r="G49" s="38"/>
      <c r="O49" s="38"/>
      <c r="R49" s="17"/>
    </row>
    <row r="50" spans="1:18" s="14" customFormat="1" ht="9" customHeight="1">
      <c r="A50" s="19"/>
      <c r="B50" s="20"/>
      <c r="C50" s="20"/>
      <c r="D50" s="20"/>
      <c r="E50" s="20"/>
      <c r="F50" s="20"/>
      <c r="G50" s="20"/>
      <c r="H50" s="20"/>
      <c r="I50" s="20"/>
      <c r="J50" s="20"/>
      <c r="K50" s="20"/>
      <c r="L50" s="20"/>
      <c r="M50" s="20"/>
      <c r="N50" s="20"/>
      <c r="O50" s="20"/>
      <c r="P50" s="20"/>
      <c r="Q50" s="20"/>
      <c r="R50" s="21"/>
    </row>
    <row r="51" spans="1:18" s="46" customFormat="1" ht="16.5" customHeight="1">
      <c r="A51" s="147" t="s">
        <v>50</v>
      </c>
      <c r="B51" s="148"/>
      <c r="C51" s="148"/>
      <c r="D51" s="148"/>
      <c r="E51" s="148"/>
      <c r="F51" s="148"/>
      <c r="G51" s="148"/>
      <c r="H51" s="148"/>
      <c r="I51" s="148"/>
      <c r="J51" s="148"/>
      <c r="K51" s="148"/>
      <c r="L51" s="148"/>
      <c r="M51" s="148"/>
      <c r="N51" s="148"/>
      <c r="O51" s="148"/>
      <c r="P51" s="148"/>
      <c r="Q51" s="148"/>
      <c r="R51" s="214"/>
    </row>
    <row r="52" spans="1:18" s="44" customFormat="1" ht="11.25" customHeight="1">
      <c r="A52" s="131" t="s">
        <v>51</v>
      </c>
      <c r="B52" s="132"/>
      <c r="C52" s="132"/>
      <c r="D52" s="132"/>
      <c r="E52" s="133"/>
      <c r="F52" s="131" t="s">
        <v>52</v>
      </c>
      <c r="G52" s="132"/>
      <c r="H52" s="132"/>
      <c r="I52" s="132"/>
      <c r="J52" s="132"/>
      <c r="K52" s="132"/>
      <c r="L52" s="133"/>
      <c r="M52" s="131" t="s">
        <v>34</v>
      </c>
      <c r="N52" s="132"/>
      <c r="O52" s="132"/>
      <c r="P52" s="132"/>
      <c r="Q52" s="132"/>
      <c r="R52" s="133"/>
    </row>
    <row r="53" spans="1:18" s="45" customFormat="1" ht="13.5" customHeight="1">
      <c r="A53" s="180"/>
      <c r="B53" s="181"/>
      <c r="C53" s="181"/>
      <c r="D53" s="181"/>
      <c r="E53" s="182"/>
      <c r="F53" s="180"/>
      <c r="G53" s="181"/>
      <c r="H53" s="181"/>
      <c r="I53" s="181"/>
      <c r="J53" s="181"/>
      <c r="K53" s="181"/>
      <c r="L53" s="182"/>
      <c r="M53" s="180"/>
      <c r="N53" s="181"/>
      <c r="O53" s="181"/>
      <c r="P53" s="181"/>
      <c r="Q53" s="181"/>
      <c r="R53" s="182"/>
    </row>
    <row r="54" spans="1:18" s="44" customFormat="1" ht="11.25" customHeight="1">
      <c r="A54" s="131" t="s">
        <v>53</v>
      </c>
      <c r="B54" s="132"/>
      <c r="C54" s="132"/>
      <c r="D54" s="132"/>
      <c r="E54" s="133"/>
      <c r="F54" s="131" t="s">
        <v>54</v>
      </c>
      <c r="G54" s="132"/>
      <c r="H54" s="133"/>
      <c r="I54" s="131" t="s">
        <v>55</v>
      </c>
      <c r="J54" s="132"/>
      <c r="K54" s="132"/>
      <c r="L54" s="133"/>
      <c r="M54" s="131" t="s">
        <v>56</v>
      </c>
      <c r="N54" s="132"/>
      <c r="O54" s="132"/>
      <c r="P54" s="132"/>
      <c r="Q54" s="132"/>
      <c r="R54" s="133"/>
    </row>
    <row r="55" spans="1:18" s="46" customFormat="1" ht="13.5" customHeight="1">
      <c r="A55" s="134"/>
      <c r="B55" s="135"/>
      <c r="C55" s="135"/>
      <c r="D55" s="135"/>
      <c r="E55" s="136"/>
      <c r="F55" s="134"/>
      <c r="G55" s="135"/>
      <c r="H55" s="136"/>
      <c r="I55" s="134"/>
      <c r="J55" s="135"/>
      <c r="K55" s="135"/>
      <c r="L55" s="136"/>
      <c r="M55" s="140">
        <f t="shared" ref="M55" si="0">$F$17</f>
        <v>0</v>
      </c>
      <c r="N55" s="192"/>
      <c r="O55" s="193"/>
      <c r="P55" s="193"/>
      <c r="Q55" s="193"/>
      <c r="R55" s="194"/>
    </row>
    <row r="56" spans="1:18" s="44" customFormat="1" ht="11.25" customHeight="1">
      <c r="A56" s="131" t="s">
        <v>57</v>
      </c>
      <c r="B56" s="132"/>
      <c r="C56" s="132"/>
      <c r="D56" s="132"/>
      <c r="E56" s="132"/>
      <c r="F56" s="132"/>
      <c r="G56" s="132"/>
      <c r="H56" s="133"/>
      <c r="I56" s="131" t="s">
        <v>22</v>
      </c>
      <c r="J56" s="132"/>
      <c r="K56" s="132"/>
      <c r="L56" s="133"/>
      <c r="M56" s="131" t="s">
        <v>58</v>
      </c>
      <c r="N56" s="132"/>
      <c r="O56" s="132"/>
      <c r="P56" s="132"/>
      <c r="Q56" s="132"/>
      <c r="R56" s="133"/>
    </row>
    <row r="57" spans="1:18" s="47" customFormat="1" ht="13.5" customHeight="1">
      <c r="A57" s="137"/>
      <c r="B57" s="138"/>
      <c r="C57" s="138"/>
      <c r="D57" s="138"/>
      <c r="E57" s="138"/>
      <c r="F57" s="138"/>
      <c r="G57" s="138"/>
      <c r="H57" s="139"/>
      <c r="I57" s="140" t="str">
        <f>O3&amp;Q3</f>
        <v>K</v>
      </c>
      <c r="J57" s="141"/>
      <c r="K57" s="142"/>
      <c r="L57" s="142"/>
      <c r="M57" s="188" t="str">
        <f>I57&amp;" SFY26 Bridge Pmt"</f>
        <v>K SFY26 Bridge Pmt</v>
      </c>
      <c r="N57" s="189"/>
      <c r="O57" s="190"/>
      <c r="P57" s="190"/>
      <c r="Q57" s="190"/>
      <c r="R57" s="191"/>
    </row>
    <row r="58" spans="1:18" s="51" customFormat="1" ht="20.25" customHeight="1">
      <c r="A58" s="183" t="s">
        <v>59</v>
      </c>
      <c r="B58" s="184"/>
      <c r="C58" s="183" t="s">
        <v>60</v>
      </c>
      <c r="D58" s="184"/>
      <c r="E58" s="48" t="s">
        <v>61</v>
      </c>
      <c r="F58" s="48" t="s">
        <v>62</v>
      </c>
      <c r="G58" s="49" t="s">
        <v>63</v>
      </c>
      <c r="H58" s="50"/>
      <c r="I58" s="183" t="s">
        <v>64</v>
      </c>
      <c r="J58" s="184"/>
      <c r="K58" s="183" t="s">
        <v>65</v>
      </c>
      <c r="L58" s="184"/>
      <c r="M58" s="185" t="s">
        <v>66</v>
      </c>
      <c r="N58" s="186"/>
      <c r="O58" s="185" t="s">
        <v>67</v>
      </c>
      <c r="P58" s="187"/>
      <c r="Q58" s="187"/>
      <c r="R58" s="186"/>
    </row>
    <row r="59" spans="1:18" s="47" customFormat="1" ht="13.5" customHeight="1">
      <c r="A59" s="129"/>
      <c r="B59" s="130"/>
      <c r="C59" s="129" t="s">
        <v>68</v>
      </c>
      <c r="D59" s="130"/>
      <c r="E59" s="52" t="s">
        <v>69</v>
      </c>
      <c r="F59" s="52" t="s">
        <v>70</v>
      </c>
      <c r="G59" s="129" t="s">
        <v>71</v>
      </c>
      <c r="H59" s="130"/>
      <c r="I59" s="129" t="s">
        <v>72</v>
      </c>
      <c r="J59" s="130"/>
      <c r="K59" s="143"/>
      <c r="L59" s="144"/>
      <c r="M59" s="129"/>
      <c r="N59" s="130"/>
      <c r="O59" s="145" t="str">
        <f>I57&amp;" SFY26 Bridge May"</f>
        <v>K SFY26 Bridge May</v>
      </c>
      <c r="P59" s="146"/>
      <c r="Q59" s="146"/>
      <c r="R59" s="91"/>
    </row>
    <row r="60" spans="1:18" s="47" customFormat="1" ht="13.5" customHeight="1">
      <c r="A60" s="129"/>
      <c r="B60" s="130"/>
      <c r="C60" s="129"/>
      <c r="D60" s="130"/>
      <c r="E60" s="52"/>
      <c r="F60" s="52"/>
      <c r="G60" s="143"/>
      <c r="H60" s="144"/>
      <c r="I60" s="143"/>
      <c r="J60" s="144"/>
      <c r="K60" s="143"/>
      <c r="L60" s="144"/>
      <c r="M60" s="129"/>
      <c r="N60" s="130"/>
      <c r="O60" s="143"/>
      <c r="P60" s="202"/>
      <c r="Q60" s="202"/>
      <c r="R60" s="144"/>
    </row>
    <row r="61" spans="1:18" s="47" customFormat="1" ht="13.5" customHeight="1">
      <c r="A61" s="137"/>
      <c r="B61" s="139"/>
      <c r="C61" s="137"/>
      <c r="D61" s="139"/>
      <c r="E61" s="53"/>
      <c r="F61" s="53"/>
      <c r="G61" s="180"/>
      <c r="H61" s="182"/>
      <c r="I61" s="180"/>
      <c r="J61" s="182"/>
      <c r="K61" s="180"/>
      <c r="L61" s="182"/>
      <c r="M61" s="137"/>
      <c r="N61" s="139"/>
      <c r="O61" s="180"/>
      <c r="P61" s="181"/>
      <c r="Q61" s="181"/>
      <c r="R61" s="182"/>
    </row>
    <row r="62" spans="1:18" s="44" customFormat="1" ht="11.25" customHeight="1">
      <c r="A62" s="131" t="s">
        <v>73</v>
      </c>
      <c r="B62" s="132"/>
      <c r="C62" s="132"/>
      <c r="D62" s="132"/>
      <c r="E62" s="132"/>
      <c r="F62" s="132"/>
      <c r="G62" s="132"/>
      <c r="H62" s="133"/>
      <c r="I62" s="131" t="s">
        <v>34</v>
      </c>
      <c r="J62" s="132"/>
      <c r="K62" s="132"/>
      <c r="L62" s="133"/>
      <c r="M62" s="131" t="s">
        <v>74</v>
      </c>
      <c r="N62" s="132"/>
      <c r="O62" s="213"/>
      <c r="P62" s="131" t="s">
        <v>75</v>
      </c>
      <c r="Q62" s="132"/>
      <c r="R62" s="133"/>
    </row>
    <row r="63" spans="1:18" s="45" customFormat="1" ht="13.5" customHeight="1">
      <c r="A63" s="180"/>
      <c r="B63" s="181"/>
      <c r="C63" s="181"/>
      <c r="D63" s="181"/>
      <c r="E63" s="181"/>
      <c r="F63" s="181"/>
      <c r="G63" s="181"/>
      <c r="H63" s="182"/>
      <c r="I63" s="180"/>
      <c r="J63" s="181"/>
      <c r="K63" s="181"/>
      <c r="L63" s="182"/>
      <c r="M63" s="180"/>
      <c r="N63" s="181"/>
      <c r="O63" s="181"/>
      <c r="P63" s="180"/>
      <c r="Q63" s="181"/>
      <c r="R63" s="182"/>
    </row>
  </sheetData>
  <sheetProtection algorithmName="SHA-512" hashValue="kH/qWLUi/jZHKh3wTtkLRHxbrq5GidDcJ516Gtm1cpuP10L6+1oeGK7M+FWWbkBEXJzxQk2SH1ySXOn27/sgKQ==" saltValue="z4arf29KTqVkNi3bZ0Qo4g==" spinCount="100000" sheet="1" selectLockedCells="1"/>
  <mergeCells count="90">
    <mergeCell ref="B29:E29"/>
    <mergeCell ref="B30:E30"/>
    <mergeCell ref="A62:H62"/>
    <mergeCell ref="I62:L62"/>
    <mergeCell ref="M62:O62"/>
    <mergeCell ref="M61:N61"/>
    <mergeCell ref="O61:R61"/>
    <mergeCell ref="A59:B59"/>
    <mergeCell ref="C59:D59"/>
    <mergeCell ref="G59:H59"/>
    <mergeCell ref="I59:J59"/>
    <mergeCell ref="K59:L59"/>
    <mergeCell ref="M59:N59"/>
    <mergeCell ref="A60:B60"/>
    <mergeCell ref="C60:D60"/>
    <mergeCell ref="G60:H60"/>
    <mergeCell ref="P62:R62"/>
    <mergeCell ref="A63:H63"/>
    <mergeCell ref="I63:L63"/>
    <mergeCell ref="M63:O63"/>
    <mergeCell ref="P63:R63"/>
    <mergeCell ref="I60:J60"/>
    <mergeCell ref="K60:L60"/>
    <mergeCell ref="M60:N60"/>
    <mergeCell ref="O60:R60"/>
    <mergeCell ref="A61:B61"/>
    <mergeCell ref="C61:D61"/>
    <mergeCell ref="G61:H61"/>
    <mergeCell ref="I61:J61"/>
    <mergeCell ref="K61:L61"/>
    <mergeCell ref="O58:R58"/>
    <mergeCell ref="A55:E55"/>
    <mergeCell ref="F55:H55"/>
    <mergeCell ref="I55:L55"/>
    <mergeCell ref="M55:R55"/>
    <mergeCell ref="A58:B58"/>
    <mergeCell ref="C58:D58"/>
    <mergeCell ref="I58:J58"/>
    <mergeCell ref="K58:L58"/>
    <mergeCell ref="M58:N58"/>
    <mergeCell ref="A57:H57"/>
    <mergeCell ref="I57:L57"/>
    <mergeCell ref="A56:H56"/>
    <mergeCell ref="I56:L56"/>
    <mergeCell ref="M56:R56"/>
    <mergeCell ref="M57:R57"/>
    <mergeCell ref="A53:E53"/>
    <mergeCell ref="F53:L53"/>
    <mergeCell ref="M53:R53"/>
    <mergeCell ref="A54:E54"/>
    <mergeCell ref="F54:H54"/>
    <mergeCell ref="I54:L54"/>
    <mergeCell ref="M54:R54"/>
    <mergeCell ref="K1:Q1"/>
    <mergeCell ref="A51:R51"/>
    <mergeCell ref="A52:E52"/>
    <mergeCell ref="F52:L52"/>
    <mergeCell ref="M52:R52"/>
    <mergeCell ref="A4:I4"/>
    <mergeCell ref="B5:I8"/>
    <mergeCell ref="A9:I9"/>
    <mergeCell ref="B14:I14"/>
    <mergeCell ref="O2:R2"/>
    <mergeCell ref="K14:Q14"/>
    <mergeCell ref="K4:Q9"/>
    <mergeCell ref="B28:E28"/>
    <mergeCell ref="B32:E32"/>
    <mergeCell ref="B15:I15"/>
    <mergeCell ref="K15:O15"/>
    <mergeCell ref="K18:M18"/>
    <mergeCell ref="O18:Q18"/>
    <mergeCell ref="K16:M16"/>
    <mergeCell ref="O16:Q16"/>
    <mergeCell ref="K17:O17"/>
    <mergeCell ref="O59:Q59"/>
    <mergeCell ref="K2:M2"/>
    <mergeCell ref="K3:M3"/>
    <mergeCell ref="B12:I12"/>
    <mergeCell ref="K12:Q13"/>
    <mergeCell ref="B13:I13"/>
    <mergeCell ref="A19:R19"/>
    <mergeCell ref="G42:I42"/>
    <mergeCell ref="O42:Q42"/>
    <mergeCell ref="B23:E23"/>
    <mergeCell ref="B25:E25"/>
    <mergeCell ref="B27:E27"/>
    <mergeCell ref="B31:E31"/>
    <mergeCell ref="B33:E33"/>
    <mergeCell ref="B26:E26"/>
    <mergeCell ref="F17:I17"/>
  </mergeCells>
  <pageMargins left="0.25" right="0.25" top="0.25" bottom="0.5" header="0.25" footer="0.2"/>
  <pageSetup orientation="portrait" r:id="rId1"/>
  <headerFooter>
    <oddFooter>&amp;L&amp;7AGR-8240 (N/7/25)&amp;C&amp;8Information collected by WSDA becomes a public record and may be disclosed unless exempted by federal or state law.</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63"/>
  <sheetViews>
    <sheetView showGridLines="0" showZeros="0" zoomScale="120" zoomScaleNormal="120" zoomScalePageLayoutView="120" workbookViewId="0">
      <selection activeCell="I23" sqref="I23"/>
    </sheetView>
  </sheetViews>
  <sheetFormatPr defaultColWidth="9.140625" defaultRowHeight="1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61" customFormat="1" ht="15" customHeight="1">
      <c r="A1" s="58"/>
      <c r="B1" s="59"/>
      <c r="C1" s="60"/>
      <c r="D1" s="59" t="s">
        <v>18</v>
      </c>
      <c r="E1" s="59"/>
      <c r="F1" s="59"/>
      <c r="G1" s="59"/>
      <c r="H1" s="59"/>
      <c r="I1" s="59"/>
      <c r="J1" s="102"/>
      <c r="K1" s="148" t="s">
        <v>19</v>
      </c>
      <c r="L1" s="148"/>
      <c r="M1" s="148"/>
      <c r="N1" s="148"/>
      <c r="O1" s="148"/>
      <c r="P1" s="148"/>
      <c r="Q1" s="148"/>
      <c r="R1" s="103"/>
    </row>
    <row r="2" spans="1:18" s="61" customFormat="1" ht="12.75">
      <c r="A2" s="62"/>
      <c r="B2" s="63"/>
      <c r="D2" s="64" t="s">
        <v>20</v>
      </c>
      <c r="E2" s="63"/>
      <c r="F2" s="63"/>
      <c r="G2" s="63"/>
      <c r="H2" s="63"/>
      <c r="I2" s="63"/>
      <c r="J2" s="104"/>
      <c r="K2" s="169" t="s">
        <v>21</v>
      </c>
      <c r="L2" s="169"/>
      <c r="M2" s="169"/>
      <c r="N2" s="105"/>
      <c r="O2" s="168" t="s">
        <v>22</v>
      </c>
      <c r="P2" s="169"/>
      <c r="Q2" s="169"/>
      <c r="R2" s="170"/>
    </row>
    <row r="3" spans="1:18" s="61" customFormat="1" ht="16.5" customHeight="1">
      <c r="A3" s="65"/>
      <c r="B3" s="122"/>
      <c r="C3" s="56"/>
      <c r="D3" s="66" t="s">
        <v>23</v>
      </c>
      <c r="E3" s="122"/>
      <c r="F3" s="67"/>
      <c r="G3" s="56"/>
      <c r="H3" s="68"/>
      <c r="I3" s="122"/>
      <c r="J3" s="69"/>
      <c r="K3" s="173">
        <v>4950</v>
      </c>
      <c r="L3" s="173"/>
      <c r="M3" s="173"/>
      <c r="N3" s="106"/>
      <c r="O3" s="54"/>
      <c r="P3" s="56"/>
      <c r="Q3" s="57" t="str">
        <f>July!I57</f>
        <v>K</v>
      </c>
      <c r="R3" s="69"/>
    </row>
    <row r="4" spans="1:18" s="61" customFormat="1" ht="14.25" customHeight="1">
      <c r="A4" s="147" t="s">
        <v>25</v>
      </c>
      <c r="B4" s="148"/>
      <c r="C4" s="148"/>
      <c r="D4" s="148"/>
      <c r="E4" s="148"/>
      <c r="F4" s="148"/>
      <c r="G4" s="148"/>
      <c r="H4" s="148"/>
      <c r="I4" s="148"/>
      <c r="J4" s="108"/>
      <c r="K4" s="211" t="s">
        <v>76</v>
      </c>
      <c r="L4" s="211"/>
      <c r="M4" s="211"/>
      <c r="N4" s="211"/>
      <c r="O4" s="211"/>
      <c r="P4" s="211"/>
      <c r="Q4" s="211"/>
      <c r="R4" s="70"/>
    </row>
    <row r="5" spans="1:18" s="61" customFormat="1" ht="13.5" customHeight="1">
      <c r="A5" s="58"/>
      <c r="B5" s="149" t="s">
        <v>27</v>
      </c>
      <c r="C5" s="150"/>
      <c r="D5" s="150"/>
      <c r="E5" s="150"/>
      <c r="F5" s="150"/>
      <c r="G5" s="150"/>
      <c r="H5" s="150"/>
      <c r="I5" s="150"/>
      <c r="J5" s="109"/>
      <c r="K5" s="212"/>
      <c r="L5" s="212"/>
      <c r="M5" s="212"/>
      <c r="N5" s="212"/>
      <c r="O5" s="212"/>
      <c r="P5" s="212"/>
      <c r="Q5" s="212"/>
      <c r="R5" s="70"/>
    </row>
    <row r="6" spans="1:18" s="61" customFormat="1" ht="13.5" customHeight="1">
      <c r="A6" s="62"/>
      <c r="B6" s="151"/>
      <c r="C6" s="151"/>
      <c r="D6" s="151"/>
      <c r="E6" s="151"/>
      <c r="F6" s="151"/>
      <c r="G6" s="151"/>
      <c r="H6" s="151"/>
      <c r="I6" s="151"/>
      <c r="J6" s="109"/>
      <c r="K6" s="212"/>
      <c r="L6" s="212"/>
      <c r="M6" s="212"/>
      <c r="N6" s="212"/>
      <c r="O6" s="212"/>
      <c r="P6" s="212"/>
      <c r="Q6" s="212"/>
      <c r="R6" s="70"/>
    </row>
    <row r="7" spans="1:18" s="61" customFormat="1" ht="13.5" customHeight="1">
      <c r="A7" s="62"/>
      <c r="B7" s="151"/>
      <c r="C7" s="151"/>
      <c r="D7" s="151"/>
      <c r="E7" s="151"/>
      <c r="F7" s="151"/>
      <c r="G7" s="151"/>
      <c r="H7" s="151"/>
      <c r="I7" s="151"/>
      <c r="J7" s="109"/>
      <c r="K7" s="212"/>
      <c r="L7" s="212"/>
      <c r="M7" s="212"/>
      <c r="N7" s="212"/>
      <c r="O7" s="212"/>
      <c r="P7" s="212"/>
      <c r="Q7" s="212"/>
      <c r="R7" s="70"/>
    </row>
    <row r="8" spans="1:18" s="61" customFormat="1" ht="13.5" customHeight="1">
      <c r="A8" s="71"/>
      <c r="B8" s="152"/>
      <c r="C8" s="152"/>
      <c r="D8" s="152"/>
      <c r="E8" s="152"/>
      <c r="F8" s="152"/>
      <c r="G8" s="152"/>
      <c r="H8" s="152"/>
      <c r="I8" s="152"/>
      <c r="J8" s="110"/>
      <c r="K8" s="212"/>
      <c r="L8" s="212"/>
      <c r="M8" s="212"/>
      <c r="N8" s="212"/>
      <c r="O8" s="212"/>
      <c r="P8" s="212"/>
      <c r="Q8" s="212"/>
      <c r="R8" s="70"/>
    </row>
    <row r="9" spans="1:18" s="3" customFormat="1" ht="14.25" customHeight="1">
      <c r="A9" s="203" t="s">
        <v>28</v>
      </c>
      <c r="B9" s="204"/>
      <c r="C9" s="204"/>
      <c r="D9" s="204"/>
      <c r="E9" s="204"/>
      <c r="F9" s="204"/>
      <c r="G9" s="204"/>
      <c r="H9" s="204"/>
      <c r="I9" s="204"/>
      <c r="J9" s="114"/>
      <c r="K9" s="212"/>
      <c r="L9" s="212"/>
      <c r="M9" s="212"/>
      <c r="N9" s="212"/>
      <c r="O9" s="212"/>
      <c r="P9" s="212"/>
      <c r="Q9" s="212"/>
      <c r="R9" s="7"/>
    </row>
    <row r="10" spans="1:18" s="1" customFormat="1" ht="12" customHeight="1">
      <c r="A10" s="72"/>
      <c r="B10" s="93" t="s">
        <v>29</v>
      </c>
      <c r="C10" s="73"/>
      <c r="D10" s="73"/>
      <c r="E10" s="73"/>
      <c r="F10" s="73"/>
      <c r="G10" s="73"/>
      <c r="H10" s="73"/>
      <c r="I10" s="73"/>
      <c r="J10" s="75"/>
      <c r="K10" s="119"/>
      <c r="L10" s="119"/>
      <c r="M10" s="119"/>
      <c r="N10" s="119"/>
      <c r="O10" s="119"/>
      <c r="P10" s="119"/>
      <c r="Q10" s="119"/>
      <c r="R10" s="121"/>
    </row>
    <row r="11" spans="1:18" s="1" customFormat="1" ht="12" customHeight="1">
      <c r="A11" s="74"/>
      <c r="B11" s="111" t="s">
        <v>30</v>
      </c>
      <c r="C11" s="125"/>
      <c r="D11" s="125"/>
      <c r="E11" s="125"/>
      <c r="F11" s="125"/>
      <c r="G11" s="125"/>
      <c r="H11" s="125"/>
      <c r="I11" s="125"/>
      <c r="J11" s="75"/>
      <c r="K11" s="119"/>
      <c r="L11" s="119"/>
      <c r="M11" s="119"/>
      <c r="N11" s="119"/>
      <c r="O11" s="119"/>
      <c r="P11" s="119"/>
      <c r="Q11" s="119"/>
      <c r="R11" s="121"/>
    </row>
    <row r="12" spans="1:18" s="1" customFormat="1" ht="15" customHeight="1">
      <c r="A12" s="74"/>
      <c r="B12" s="206">
        <f>July!B12</f>
        <v>0</v>
      </c>
      <c r="C12" s="207"/>
      <c r="D12" s="207"/>
      <c r="E12" s="207"/>
      <c r="F12" s="207"/>
      <c r="G12" s="207"/>
      <c r="H12" s="207"/>
      <c r="I12" s="207"/>
      <c r="J12" s="75"/>
      <c r="K12" s="163"/>
      <c r="L12" s="164"/>
      <c r="M12" s="164"/>
      <c r="N12" s="164"/>
      <c r="O12" s="164"/>
      <c r="P12" s="164"/>
      <c r="Q12" s="164"/>
      <c r="R12" s="75"/>
    </row>
    <row r="13" spans="1:18" s="1" customFormat="1" ht="15" customHeight="1">
      <c r="A13" s="74"/>
      <c r="B13" s="206">
        <f>July!B13</f>
        <v>0</v>
      </c>
      <c r="C13" s="207"/>
      <c r="D13" s="207"/>
      <c r="E13" s="207"/>
      <c r="F13" s="207"/>
      <c r="G13" s="207"/>
      <c r="H13" s="207"/>
      <c r="I13" s="207"/>
      <c r="J13" s="75"/>
      <c r="K13" s="165"/>
      <c r="L13" s="166"/>
      <c r="M13" s="166"/>
      <c r="N13" s="166"/>
      <c r="O13" s="166"/>
      <c r="P13" s="166"/>
      <c r="Q13" s="166"/>
      <c r="R13" s="75"/>
    </row>
    <row r="14" spans="1:18" s="1" customFormat="1" ht="15" customHeight="1">
      <c r="A14" s="74"/>
      <c r="B14" s="206">
        <f>July!B14</f>
        <v>0</v>
      </c>
      <c r="C14" s="207"/>
      <c r="D14" s="207"/>
      <c r="E14" s="207"/>
      <c r="F14" s="207"/>
      <c r="G14" s="207"/>
      <c r="H14" s="207"/>
      <c r="I14" s="207"/>
      <c r="J14" s="75"/>
      <c r="K14" s="205" t="s">
        <v>31</v>
      </c>
      <c r="L14" s="205"/>
      <c r="M14" s="205"/>
      <c r="N14" s="205"/>
      <c r="O14" s="205"/>
      <c r="P14" s="205"/>
      <c r="Q14" s="205"/>
      <c r="R14" s="75"/>
    </row>
    <row r="15" spans="1:18" s="1" customFormat="1" ht="15" customHeight="1">
      <c r="A15" s="74"/>
      <c r="B15" s="206">
        <f>July!B15</f>
        <v>0</v>
      </c>
      <c r="C15" s="207"/>
      <c r="D15" s="207"/>
      <c r="E15" s="207"/>
      <c r="F15" s="207"/>
      <c r="G15" s="207"/>
      <c r="H15" s="207"/>
      <c r="I15" s="207"/>
      <c r="J15" s="75"/>
      <c r="K15" s="127"/>
      <c r="L15" s="128"/>
      <c r="M15" s="128"/>
      <c r="N15" s="128"/>
      <c r="O15" s="128"/>
      <c r="P15" s="120"/>
      <c r="Q15" s="115"/>
      <c r="R15" s="75"/>
    </row>
    <row r="16" spans="1:18" s="1" customFormat="1" ht="3" customHeight="1">
      <c r="A16" s="74"/>
      <c r="B16" s="76"/>
      <c r="C16" s="76"/>
      <c r="D16" s="76"/>
      <c r="E16" s="76"/>
      <c r="F16" s="76"/>
      <c r="G16" s="76"/>
      <c r="H16" s="76"/>
      <c r="I16" s="76"/>
      <c r="J16" s="75"/>
      <c r="K16" s="205"/>
      <c r="L16" s="205"/>
      <c r="M16" s="205"/>
      <c r="N16" s="41"/>
      <c r="O16" s="205"/>
      <c r="P16" s="205"/>
      <c r="Q16" s="205"/>
      <c r="R16" s="75"/>
    </row>
    <row r="17" spans="1:19" s="1" customFormat="1" ht="15" customHeight="1">
      <c r="A17" s="74"/>
      <c r="B17" s="116" t="s">
        <v>32</v>
      </c>
      <c r="C17" s="77"/>
      <c r="D17" s="77"/>
      <c r="E17" s="77"/>
      <c r="F17" s="208">
        <f>July!F17</f>
        <v>0</v>
      </c>
      <c r="G17" s="209"/>
      <c r="H17" s="209"/>
      <c r="I17" s="209"/>
      <c r="J17" s="75"/>
      <c r="K17" s="210" t="s">
        <v>33</v>
      </c>
      <c r="L17" s="205"/>
      <c r="M17" s="205"/>
      <c r="N17" s="205"/>
      <c r="O17" s="205"/>
      <c r="P17" s="41"/>
      <c r="Q17" s="41" t="s">
        <v>34</v>
      </c>
      <c r="R17" s="75"/>
    </row>
    <row r="18" spans="1:19" s="1" customFormat="1" ht="6" customHeight="1">
      <c r="A18" s="78"/>
      <c r="B18" s="79"/>
      <c r="C18" s="79"/>
      <c r="D18" s="79"/>
      <c r="E18" s="79"/>
      <c r="F18" s="79"/>
      <c r="G18" s="79"/>
      <c r="H18" s="79"/>
      <c r="I18" s="79"/>
      <c r="J18" s="117"/>
      <c r="K18" s="205"/>
      <c r="L18" s="205"/>
      <c r="M18" s="205"/>
      <c r="N18" s="41"/>
      <c r="O18" s="205"/>
      <c r="P18" s="205"/>
      <c r="Q18" s="205"/>
      <c r="R18" s="75"/>
    </row>
    <row r="19" spans="1:19" s="4" customFormat="1" ht="21" customHeight="1">
      <c r="A19" s="155" t="s">
        <v>35</v>
      </c>
      <c r="B19" s="156"/>
      <c r="C19" s="156"/>
      <c r="D19" s="156"/>
      <c r="E19" s="156"/>
      <c r="F19" s="156"/>
      <c r="G19" s="156"/>
      <c r="H19" s="156"/>
      <c r="I19" s="156"/>
      <c r="J19" s="156"/>
      <c r="K19" s="156"/>
      <c r="L19" s="156"/>
      <c r="M19" s="156"/>
      <c r="N19" s="156"/>
      <c r="O19" s="156"/>
      <c r="P19" s="156"/>
      <c r="Q19" s="156"/>
      <c r="R19" s="157"/>
    </row>
    <row r="20" spans="1:19" s="14" customFormat="1" ht="6" customHeight="1">
      <c r="A20" s="22"/>
      <c r="B20" s="23"/>
      <c r="C20" s="23"/>
      <c r="D20" s="23"/>
      <c r="E20" s="23"/>
      <c r="F20" s="23"/>
      <c r="G20" s="23"/>
      <c r="H20" s="23"/>
      <c r="I20" s="23"/>
      <c r="J20" s="23"/>
      <c r="K20" s="23"/>
      <c r="L20" s="23"/>
      <c r="M20" s="23"/>
      <c r="N20" s="23"/>
      <c r="O20" s="23"/>
      <c r="P20" s="23"/>
      <c r="Q20" s="23"/>
      <c r="R20" s="24"/>
    </row>
    <row r="21" spans="1:19" s="14" customFormat="1" ht="26.25" customHeight="1">
      <c r="A21" s="97" t="s">
        <v>36</v>
      </c>
      <c r="G21" s="15" t="s">
        <v>37</v>
      </c>
      <c r="H21" s="15"/>
      <c r="I21" s="15" t="s">
        <v>38</v>
      </c>
      <c r="J21" s="15"/>
      <c r="K21" s="15" t="s">
        <v>39</v>
      </c>
      <c r="L21" s="15"/>
      <c r="M21" s="15" t="s">
        <v>40</v>
      </c>
      <c r="N21" s="15"/>
      <c r="O21" s="15" t="s">
        <v>41</v>
      </c>
      <c r="P21" s="15"/>
      <c r="Q21" s="15" t="s">
        <v>42</v>
      </c>
      <c r="R21" s="34"/>
      <c r="S21" s="35"/>
    </row>
    <row r="22" spans="1:19" s="14" customFormat="1" ht="1.5" customHeight="1">
      <c r="A22" s="16"/>
      <c r="R22" s="17"/>
    </row>
    <row r="23" spans="1:19" s="14" customFormat="1" ht="13.5" customHeight="1">
      <c r="A23" s="16"/>
      <c r="B23" s="176" t="s">
        <v>43</v>
      </c>
      <c r="C23" s="176"/>
      <c r="D23" s="176"/>
      <c r="E23" s="176"/>
      <c r="G23" s="36">
        <f>July!G23</f>
        <v>0</v>
      </c>
      <c r="I23" s="98"/>
      <c r="K23" s="98"/>
      <c r="M23" s="36">
        <f>SUM(I23+K23)</f>
        <v>0</v>
      </c>
      <c r="O23" s="36">
        <f>SUM(July!M23+Aug!M23+Sept!M23+Oct!M23+Nov!M23+Dec!M23+Jan!M23+Feb!M23+Mar!M23+Apr!M23+May!M23+Jun!M23)</f>
        <v>0</v>
      </c>
      <c r="Q23" s="36">
        <f>SUM(G23-O23)</f>
        <v>0</v>
      </c>
      <c r="R23" s="17"/>
    </row>
    <row r="24" spans="1:19" s="14" customFormat="1" ht="1.5" customHeight="1">
      <c r="A24" s="16"/>
      <c r="R24" s="17"/>
    </row>
    <row r="25" spans="1:19" s="14" customFormat="1" ht="13.5" customHeight="1">
      <c r="A25" s="16"/>
      <c r="B25" s="176" t="s">
        <v>44</v>
      </c>
      <c r="C25" s="176"/>
      <c r="D25" s="176"/>
      <c r="E25" s="176"/>
      <c r="G25" s="36">
        <f>July!G25</f>
        <v>0</v>
      </c>
      <c r="I25" s="98"/>
      <c r="K25" s="98"/>
      <c r="M25" s="36">
        <f>SUM(I25+K25)</f>
        <v>0</v>
      </c>
      <c r="O25" s="36">
        <f>SUM(July!M25+Aug!M25+Sept!M25+Oct!M25+Nov!M25+Dec!M25+Jan!M25+Feb!M25+Mar!M25+Apr!M25+May!M25+Jun!M25)</f>
        <v>0</v>
      </c>
      <c r="Q25" s="36">
        <f>SUM(G25-O25)</f>
        <v>0</v>
      </c>
      <c r="R25" s="17"/>
    </row>
    <row r="26" spans="1:19" s="14" customFormat="1" ht="1.5" customHeight="1">
      <c r="A26" s="16"/>
      <c r="B26" s="176"/>
      <c r="C26" s="176"/>
      <c r="D26" s="176"/>
      <c r="E26" s="176"/>
      <c r="R26" s="17"/>
    </row>
    <row r="27" spans="1:19" s="14" customFormat="1" ht="13.5" customHeight="1">
      <c r="A27" s="16"/>
      <c r="B27" s="176" t="s">
        <v>45</v>
      </c>
      <c r="C27" s="176"/>
      <c r="D27" s="176"/>
      <c r="E27" s="176"/>
      <c r="G27" s="36">
        <f>July!G27</f>
        <v>0</v>
      </c>
      <c r="I27" s="98"/>
      <c r="K27" s="98"/>
      <c r="M27" s="36">
        <f>SUM(I27+K27)</f>
        <v>0</v>
      </c>
      <c r="O27" s="36">
        <f>SUM(July!M27+Aug!M27+Sept!M27+Oct!M27+Nov!M27+Dec!M27+Jan!M27+Feb!M27+Mar!M27+Apr!M27+May!M27+Jun!M27)</f>
        <v>0</v>
      </c>
      <c r="Q27" s="36">
        <f>SUM(G27-O27)</f>
        <v>0</v>
      </c>
      <c r="R27" s="17"/>
    </row>
    <row r="28" spans="1:19" s="14" customFormat="1" ht="1.5" customHeight="1">
      <c r="A28" s="16"/>
      <c r="B28" s="176"/>
      <c r="C28" s="176"/>
      <c r="D28" s="176"/>
      <c r="E28" s="176"/>
      <c r="R28" s="17"/>
    </row>
    <row r="29" spans="1:19" s="14" customFormat="1" ht="13.5" customHeight="1">
      <c r="A29" s="16"/>
      <c r="B29" s="176" t="s">
        <v>46</v>
      </c>
      <c r="C29" s="176"/>
      <c r="D29" s="176"/>
      <c r="E29" s="176"/>
      <c r="G29" s="36">
        <f>July!G29</f>
        <v>0</v>
      </c>
      <c r="I29" s="98"/>
      <c r="K29" s="98"/>
      <c r="M29" s="36">
        <f>SUM(I29+K29)</f>
        <v>0</v>
      </c>
      <c r="O29" s="36">
        <f>SUM(July!M29+Aug!M29+Sept!M29+Oct!M29+Nov!M29+Dec!M29+Jan!M29+Feb!M29+Mar!M29+Apr!M29+May!M29+Jun!M29)</f>
        <v>0</v>
      </c>
      <c r="Q29" s="36">
        <f>SUM(G29-O29)</f>
        <v>0</v>
      </c>
      <c r="R29" s="17"/>
    </row>
    <row r="30" spans="1:19" s="14" customFormat="1" ht="1.5" customHeight="1">
      <c r="A30" s="16"/>
      <c r="B30" s="176"/>
      <c r="C30" s="176"/>
      <c r="D30" s="176"/>
      <c r="E30" s="176"/>
      <c r="R30" s="17"/>
    </row>
    <row r="31" spans="1:19" s="14" customFormat="1" ht="13.5" customHeight="1">
      <c r="A31" s="16"/>
      <c r="B31" s="176" t="s">
        <v>47</v>
      </c>
      <c r="C31" s="176"/>
      <c r="D31" s="176"/>
      <c r="E31" s="176"/>
      <c r="G31" s="36">
        <f>July!G31</f>
        <v>0</v>
      </c>
      <c r="I31" s="98"/>
      <c r="K31" s="98"/>
      <c r="M31" s="36">
        <f>SUM(I31+K31)</f>
        <v>0</v>
      </c>
      <c r="O31" s="36">
        <f>SUM(July!M31+Aug!M31+Sept!M31+Oct!M31+Nov!M31+Dec!M31+Jan!M31+Feb!M31+Mar!M31+Apr!M31+May!M31+Jun!M31)</f>
        <v>0</v>
      </c>
      <c r="Q31" s="36">
        <f>SUM(G31-O31)</f>
        <v>0</v>
      </c>
      <c r="R31" s="17"/>
    </row>
    <row r="32" spans="1:19" s="14" customFormat="1" ht="1.5" customHeight="1">
      <c r="A32" s="16"/>
      <c r="B32" s="176"/>
      <c r="C32" s="176"/>
      <c r="D32" s="176"/>
      <c r="E32" s="176"/>
      <c r="R32" s="17"/>
    </row>
    <row r="33" spans="1:18" s="14" customFormat="1" ht="13.5" customHeight="1">
      <c r="A33" s="16"/>
      <c r="B33" s="176" t="s">
        <v>48</v>
      </c>
      <c r="C33" s="176"/>
      <c r="D33" s="176"/>
      <c r="E33" s="176"/>
      <c r="G33" s="36">
        <f>July!G33</f>
        <v>0</v>
      </c>
      <c r="I33" s="98"/>
      <c r="K33" s="98"/>
      <c r="M33" s="36">
        <f>SUM(I33+K33)</f>
        <v>0</v>
      </c>
      <c r="O33" s="36">
        <f>SUM(July!M33+Aug!M33+Sept!M33+Oct!M33+Nov!M33+Dec!M33+Jan!M33+Feb!M33+Mar!M33+Apr!M33+May!M33+Jun!M33)</f>
        <v>0</v>
      </c>
      <c r="Q33" s="36">
        <f>SUM(G33-O33)</f>
        <v>0</v>
      </c>
      <c r="R33" s="17"/>
    </row>
    <row r="34" spans="1:18" s="14" customFormat="1" ht="1.5" customHeight="1">
      <c r="A34" s="16"/>
      <c r="R34" s="17"/>
    </row>
    <row r="35" spans="1:18" s="14" customFormat="1" ht="13.5" customHeight="1" thickBot="1">
      <c r="A35" s="16"/>
      <c r="B35" s="94" t="s">
        <v>49</v>
      </c>
      <c r="G35" s="37">
        <f>SUM(G23+G25+G27+G29+G31+G33)</f>
        <v>0</v>
      </c>
      <c r="I35" s="37">
        <f>SUM(I23+I25+I27+I29+I31+I33)</f>
        <v>0</v>
      </c>
      <c r="K35" s="37">
        <f>SUM(K23+K25+K27+K29+K31+K33)</f>
        <v>0</v>
      </c>
      <c r="M35" s="37">
        <f>SUM(M23+M25+M27+M29+M31+M33)</f>
        <v>0</v>
      </c>
      <c r="O35" s="37">
        <f>SUM(July!M35+Aug!M35+Sept!M35+Oct!M35+Nov!M35+Dec!M35+Jan!M35+Feb!M35+Mar!M35+Apr!M35+May!M35+Jun!M35)</f>
        <v>0</v>
      </c>
      <c r="Q35" s="37">
        <f>SUM(G35-O35)</f>
        <v>0</v>
      </c>
      <c r="R35" s="17"/>
    </row>
    <row r="36" spans="1:18" s="14" customFormat="1" ht="8.25" customHeight="1" thickTop="1">
      <c r="A36" s="19"/>
      <c r="B36" s="20"/>
      <c r="C36" s="20"/>
      <c r="D36" s="20"/>
      <c r="E36" s="20"/>
      <c r="F36" s="20"/>
      <c r="G36" s="20"/>
      <c r="H36" s="20"/>
      <c r="I36" s="20"/>
      <c r="J36" s="20"/>
      <c r="K36" s="20"/>
      <c r="L36" s="20"/>
      <c r="M36" s="20"/>
      <c r="N36" s="20"/>
      <c r="O36" s="20"/>
      <c r="P36" s="20"/>
      <c r="Q36" s="20"/>
      <c r="R36" s="21"/>
    </row>
    <row r="37" spans="1:18" s="14" customFormat="1" ht="6" customHeight="1">
      <c r="A37" s="22"/>
      <c r="B37" s="23"/>
      <c r="C37" s="23"/>
      <c r="D37" s="23"/>
      <c r="E37" s="23"/>
      <c r="F37" s="23"/>
      <c r="G37" s="23"/>
      <c r="H37" s="23"/>
      <c r="I37" s="23"/>
      <c r="J37" s="23"/>
      <c r="K37" s="23"/>
      <c r="L37" s="23"/>
      <c r="M37" s="23"/>
      <c r="N37" s="23"/>
      <c r="O37" s="23"/>
      <c r="P37" s="23"/>
      <c r="Q37" s="23"/>
      <c r="R37" s="24"/>
    </row>
    <row r="38" spans="1:18" s="14" customFormat="1" ht="12.75">
      <c r="A38" s="80"/>
      <c r="R38" s="17"/>
    </row>
    <row r="39" spans="1:18" s="14" customFormat="1" ht="12">
      <c r="A39" s="16"/>
      <c r="I39" s="89"/>
      <c r="R39" s="17"/>
    </row>
    <row r="40" spans="1:18" s="14" customFormat="1" ht="12">
      <c r="A40" s="16"/>
      <c r="B40" s="90"/>
      <c r="R40" s="17"/>
    </row>
    <row r="41" spans="1:18" s="14" customFormat="1" ht="12">
      <c r="A41" s="16"/>
      <c r="B41" s="90"/>
      <c r="R41" s="17"/>
    </row>
    <row r="42" spans="1:18" s="14" customFormat="1" ht="12.75">
      <c r="A42" s="85"/>
      <c r="F42" s="18"/>
      <c r="G42" s="174"/>
      <c r="H42" s="174"/>
      <c r="I42" s="174"/>
      <c r="J42" s="25"/>
      <c r="K42" s="25"/>
      <c r="O42" s="174"/>
      <c r="P42" s="175"/>
      <c r="Q42" s="175"/>
      <c r="R42" s="17"/>
    </row>
    <row r="43" spans="1:18" s="14" customFormat="1" ht="12">
      <c r="A43" s="16"/>
      <c r="G43" s="81"/>
      <c r="I43" s="81"/>
      <c r="O43" s="81"/>
      <c r="Q43" s="81"/>
      <c r="R43" s="17"/>
    </row>
    <row r="44" spans="1:18" s="14" customFormat="1" ht="12">
      <c r="A44" s="16"/>
      <c r="G44" s="81"/>
      <c r="I44" s="81"/>
      <c r="O44" s="81"/>
      <c r="Q44" s="81"/>
      <c r="R44" s="17"/>
    </row>
    <row r="45" spans="1:18" s="14" customFormat="1" ht="12">
      <c r="A45" s="16"/>
      <c r="G45" s="81"/>
      <c r="I45" s="81"/>
      <c r="Q45" s="81"/>
      <c r="R45" s="17"/>
    </row>
    <row r="46" spans="1:18" s="14" customFormat="1" ht="12">
      <c r="A46" s="16"/>
      <c r="B46" s="18"/>
      <c r="G46" s="82"/>
      <c r="I46" s="82"/>
      <c r="K46" s="83"/>
      <c r="R46" s="17"/>
    </row>
    <row r="47" spans="1:18" s="14" customFormat="1" ht="10.5" customHeight="1">
      <c r="A47" s="16"/>
      <c r="K47" s="84"/>
      <c r="R47" s="17"/>
    </row>
    <row r="48" spans="1:18" s="14" customFormat="1" ht="12">
      <c r="A48" s="16"/>
      <c r="B48" s="18"/>
      <c r="G48" s="81"/>
      <c r="I48" s="81"/>
      <c r="K48" s="84"/>
      <c r="R48" s="17"/>
    </row>
    <row r="49" spans="1:18" s="14" customFormat="1" ht="12">
      <c r="A49" s="86"/>
      <c r="G49" s="38"/>
      <c r="O49" s="38"/>
      <c r="R49" s="17"/>
    </row>
    <row r="50" spans="1:18" s="14" customFormat="1" ht="9" customHeight="1">
      <c r="A50" s="19"/>
      <c r="B50" s="20"/>
      <c r="C50" s="20"/>
      <c r="D50" s="20"/>
      <c r="E50" s="20"/>
      <c r="F50" s="20"/>
      <c r="G50" s="20"/>
      <c r="H50" s="20"/>
      <c r="I50" s="20"/>
      <c r="J50" s="20"/>
      <c r="K50" s="20"/>
      <c r="L50" s="20"/>
      <c r="M50" s="20"/>
      <c r="N50" s="20"/>
      <c r="O50" s="20"/>
      <c r="P50" s="20"/>
      <c r="Q50" s="20"/>
      <c r="R50" s="21"/>
    </row>
    <row r="51" spans="1:18" s="46" customFormat="1" ht="16.5" customHeight="1">
      <c r="A51" s="147" t="s">
        <v>50</v>
      </c>
      <c r="B51" s="148"/>
      <c r="C51" s="148"/>
      <c r="D51" s="148"/>
      <c r="E51" s="148"/>
      <c r="F51" s="148"/>
      <c r="G51" s="148"/>
      <c r="H51" s="148"/>
      <c r="I51" s="148"/>
      <c r="J51" s="148"/>
      <c r="K51" s="148"/>
      <c r="L51" s="148"/>
      <c r="M51" s="148"/>
      <c r="N51" s="148"/>
      <c r="O51" s="148"/>
      <c r="P51" s="148"/>
      <c r="Q51" s="148"/>
      <c r="R51" s="214"/>
    </row>
    <row r="52" spans="1:18" s="44" customFormat="1" ht="11.25" customHeight="1">
      <c r="A52" s="131" t="s">
        <v>51</v>
      </c>
      <c r="B52" s="132"/>
      <c r="C52" s="132"/>
      <c r="D52" s="132"/>
      <c r="E52" s="133"/>
      <c r="F52" s="131" t="s">
        <v>52</v>
      </c>
      <c r="G52" s="132"/>
      <c r="H52" s="132"/>
      <c r="I52" s="132"/>
      <c r="J52" s="132"/>
      <c r="K52" s="132"/>
      <c r="L52" s="133"/>
      <c r="M52" s="131" t="s">
        <v>34</v>
      </c>
      <c r="N52" s="132"/>
      <c r="O52" s="132"/>
      <c r="P52" s="132"/>
      <c r="Q52" s="132"/>
      <c r="R52" s="133"/>
    </row>
    <row r="53" spans="1:18" s="45" customFormat="1" ht="13.5" customHeight="1">
      <c r="A53" s="180"/>
      <c r="B53" s="181"/>
      <c r="C53" s="181"/>
      <c r="D53" s="181"/>
      <c r="E53" s="182"/>
      <c r="F53" s="180"/>
      <c r="G53" s="181"/>
      <c r="H53" s="181"/>
      <c r="I53" s="181"/>
      <c r="J53" s="181"/>
      <c r="K53" s="181"/>
      <c r="L53" s="182"/>
      <c r="M53" s="180"/>
      <c r="N53" s="181"/>
      <c r="O53" s="181"/>
      <c r="P53" s="181"/>
      <c r="Q53" s="181"/>
      <c r="R53" s="182"/>
    </row>
    <row r="54" spans="1:18" s="44" customFormat="1" ht="11.25" customHeight="1">
      <c r="A54" s="131" t="s">
        <v>53</v>
      </c>
      <c r="B54" s="132"/>
      <c r="C54" s="132"/>
      <c r="D54" s="132"/>
      <c r="E54" s="133"/>
      <c r="F54" s="131" t="s">
        <v>54</v>
      </c>
      <c r="G54" s="132"/>
      <c r="H54" s="133"/>
      <c r="I54" s="131" t="s">
        <v>55</v>
      </c>
      <c r="J54" s="132"/>
      <c r="K54" s="132"/>
      <c r="L54" s="133"/>
      <c r="M54" s="131" t="s">
        <v>56</v>
      </c>
      <c r="N54" s="132"/>
      <c r="O54" s="132"/>
      <c r="P54" s="132"/>
      <c r="Q54" s="132"/>
      <c r="R54" s="133"/>
    </row>
    <row r="55" spans="1:18" s="46" customFormat="1" ht="13.5" customHeight="1">
      <c r="A55" s="134"/>
      <c r="B55" s="135"/>
      <c r="C55" s="135"/>
      <c r="D55" s="135"/>
      <c r="E55" s="136"/>
      <c r="F55" s="134"/>
      <c r="G55" s="135"/>
      <c r="H55" s="136"/>
      <c r="I55" s="134"/>
      <c r="J55" s="135"/>
      <c r="K55" s="135"/>
      <c r="L55" s="136"/>
      <c r="M55" s="140">
        <f t="shared" ref="M55" si="0">$F$17</f>
        <v>0</v>
      </c>
      <c r="N55" s="192"/>
      <c r="O55" s="193"/>
      <c r="P55" s="193"/>
      <c r="Q55" s="193"/>
      <c r="R55" s="194"/>
    </row>
    <row r="56" spans="1:18" s="44" customFormat="1" ht="11.25" customHeight="1">
      <c r="A56" s="131" t="s">
        <v>57</v>
      </c>
      <c r="B56" s="132"/>
      <c r="C56" s="132"/>
      <c r="D56" s="132"/>
      <c r="E56" s="132"/>
      <c r="F56" s="132"/>
      <c r="G56" s="132"/>
      <c r="H56" s="133"/>
      <c r="I56" s="131" t="s">
        <v>22</v>
      </c>
      <c r="J56" s="132"/>
      <c r="K56" s="132"/>
      <c r="L56" s="133"/>
      <c r="M56" s="131" t="s">
        <v>58</v>
      </c>
      <c r="N56" s="132"/>
      <c r="O56" s="132"/>
      <c r="P56" s="132"/>
      <c r="Q56" s="132"/>
      <c r="R56" s="133"/>
    </row>
    <row r="57" spans="1:18" s="47" customFormat="1" ht="13.5" customHeight="1">
      <c r="A57" s="137"/>
      <c r="B57" s="138"/>
      <c r="C57" s="138"/>
      <c r="D57" s="138"/>
      <c r="E57" s="138"/>
      <c r="F57" s="138"/>
      <c r="G57" s="138"/>
      <c r="H57" s="139"/>
      <c r="I57" s="140" t="str">
        <f>O3&amp;Q3</f>
        <v>K</v>
      </c>
      <c r="J57" s="141"/>
      <c r="K57" s="142"/>
      <c r="L57" s="142"/>
      <c r="M57" s="188" t="str">
        <f>I57&amp;" SFY26 Bridge Pmt"</f>
        <v>K SFY26 Bridge Pmt</v>
      </c>
      <c r="N57" s="189"/>
      <c r="O57" s="190"/>
      <c r="P57" s="190"/>
      <c r="Q57" s="190"/>
      <c r="R57" s="191"/>
    </row>
    <row r="58" spans="1:18" s="51" customFormat="1" ht="20.25" customHeight="1">
      <c r="A58" s="183" t="s">
        <v>59</v>
      </c>
      <c r="B58" s="184"/>
      <c r="C58" s="183" t="s">
        <v>60</v>
      </c>
      <c r="D58" s="184"/>
      <c r="E58" s="48" t="s">
        <v>61</v>
      </c>
      <c r="F58" s="48" t="s">
        <v>62</v>
      </c>
      <c r="G58" s="49" t="s">
        <v>63</v>
      </c>
      <c r="H58" s="50"/>
      <c r="I58" s="183" t="s">
        <v>64</v>
      </c>
      <c r="J58" s="184"/>
      <c r="K58" s="183" t="s">
        <v>65</v>
      </c>
      <c r="L58" s="184"/>
      <c r="M58" s="185" t="s">
        <v>66</v>
      </c>
      <c r="N58" s="186"/>
      <c r="O58" s="185" t="s">
        <v>67</v>
      </c>
      <c r="P58" s="187"/>
      <c r="Q58" s="187"/>
      <c r="R58" s="186"/>
    </row>
    <row r="59" spans="1:18" s="47" customFormat="1" ht="13.5" customHeight="1">
      <c r="A59" s="129"/>
      <c r="B59" s="130"/>
      <c r="C59" s="129" t="s">
        <v>68</v>
      </c>
      <c r="D59" s="130"/>
      <c r="E59" s="52" t="s">
        <v>69</v>
      </c>
      <c r="F59" s="52" t="s">
        <v>70</v>
      </c>
      <c r="G59" s="129" t="s">
        <v>71</v>
      </c>
      <c r="H59" s="130"/>
      <c r="I59" s="129" t="s">
        <v>72</v>
      </c>
      <c r="J59" s="130"/>
      <c r="K59" s="143"/>
      <c r="L59" s="144"/>
      <c r="M59" s="129"/>
      <c r="N59" s="130"/>
      <c r="O59" s="145" t="str">
        <f>I57&amp;" SFY26 Bridge Jun."</f>
        <v>K SFY26 Bridge Jun.</v>
      </c>
      <c r="P59" s="146"/>
      <c r="Q59" s="146"/>
      <c r="R59" s="91"/>
    </row>
    <row r="60" spans="1:18" s="47" customFormat="1" ht="13.5" customHeight="1">
      <c r="A60" s="129"/>
      <c r="B60" s="130"/>
      <c r="C60" s="129"/>
      <c r="D60" s="130"/>
      <c r="E60" s="52"/>
      <c r="F60" s="52"/>
      <c r="G60" s="143"/>
      <c r="H60" s="144"/>
      <c r="I60" s="143"/>
      <c r="J60" s="144"/>
      <c r="K60" s="143"/>
      <c r="L60" s="144"/>
      <c r="M60" s="129"/>
      <c r="N60" s="130"/>
      <c r="O60" s="143"/>
      <c r="P60" s="202"/>
      <c r="Q60" s="202"/>
      <c r="R60" s="144"/>
    </row>
    <row r="61" spans="1:18" s="47" customFormat="1" ht="13.5" customHeight="1">
      <c r="A61" s="137"/>
      <c r="B61" s="139"/>
      <c r="C61" s="137"/>
      <c r="D61" s="139"/>
      <c r="E61" s="53"/>
      <c r="F61" s="53"/>
      <c r="G61" s="180"/>
      <c r="H61" s="182"/>
      <c r="I61" s="180"/>
      <c r="J61" s="182"/>
      <c r="K61" s="180"/>
      <c r="L61" s="182"/>
      <c r="M61" s="137"/>
      <c r="N61" s="139"/>
      <c r="O61" s="180"/>
      <c r="P61" s="181"/>
      <c r="Q61" s="181"/>
      <c r="R61" s="182"/>
    </row>
    <row r="62" spans="1:18" s="44" customFormat="1" ht="11.25" customHeight="1">
      <c r="A62" s="131" t="s">
        <v>73</v>
      </c>
      <c r="B62" s="132"/>
      <c r="C62" s="132"/>
      <c r="D62" s="132"/>
      <c r="E62" s="132"/>
      <c r="F62" s="132"/>
      <c r="G62" s="132"/>
      <c r="H62" s="133"/>
      <c r="I62" s="131" t="s">
        <v>34</v>
      </c>
      <c r="J62" s="132"/>
      <c r="K62" s="132"/>
      <c r="L62" s="133"/>
      <c r="M62" s="131" t="s">
        <v>74</v>
      </c>
      <c r="N62" s="132"/>
      <c r="O62" s="213"/>
      <c r="P62" s="131" t="s">
        <v>75</v>
      </c>
      <c r="Q62" s="132"/>
      <c r="R62" s="133"/>
    </row>
    <row r="63" spans="1:18" s="45" customFormat="1" ht="13.5" customHeight="1">
      <c r="A63" s="180"/>
      <c r="B63" s="181"/>
      <c r="C63" s="181"/>
      <c r="D63" s="181"/>
      <c r="E63" s="181"/>
      <c r="F63" s="181"/>
      <c r="G63" s="181"/>
      <c r="H63" s="182"/>
      <c r="I63" s="180"/>
      <c r="J63" s="181"/>
      <c r="K63" s="181"/>
      <c r="L63" s="182"/>
      <c r="M63" s="180"/>
      <c r="N63" s="181"/>
      <c r="O63" s="181"/>
      <c r="P63" s="180"/>
      <c r="Q63" s="181"/>
      <c r="R63" s="182"/>
    </row>
  </sheetData>
  <sheetProtection algorithmName="SHA-512" hashValue="cOtoR7LVr2jeUQ5ywCjJyRr6hRzaQxy9SJva39ZMZDuky8keZOz4lzfUTPrUNpt7s4uSdVeHbA2UaIjrlTkDGg==" saltValue="klCC3lFOJzR0cepAbF3w8Q==" spinCount="100000" sheet="1" selectLockedCells="1"/>
  <mergeCells count="90">
    <mergeCell ref="B29:E29"/>
    <mergeCell ref="B30:E30"/>
    <mergeCell ref="A62:H62"/>
    <mergeCell ref="I62:L62"/>
    <mergeCell ref="M62:O62"/>
    <mergeCell ref="M61:N61"/>
    <mergeCell ref="O61:R61"/>
    <mergeCell ref="A59:B59"/>
    <mergeCell ref="C59:D59"/>
    <mergeCell ref="G59:H59"/>
    <mergeCell ref="I59:J59"/>
    <mergeCell ref="K59:L59"/>
    <mergeCell ref="M59:N59"/>
    <mergeCell ref="A60:B60"/>
    <mergeCell ref="C60:D60"/>
    <mergeCell ref="G60:H60"/>
    <mergeCell ref="P62:R62"/>
    <mergeCell ref="A63:H63"/>
    <mergeCell ref="I63:L63"/>
    <mergeCell ref="M63:O63"/>
    <mergeCell ref="P63:R63"/>
    <mergeCell ref="I60:J60"/>
    <mergeCell ref="K60:L60"/>
    <mergeCell ref="M60:N60"/>
    <mergeCell ref="O60:R60"/>
    <mergeCell ref="A61:B61"/>
    <mergeCell ref="C61:D61"/>
    <mergeCell ref="G61:H61"/>
    <mergeCell ref="I61:J61"/>
    <mergeCell ref="K61:L61"/>
    <mergeCell ref="O58:R58"/>
    <mergeCell ref="A55:E55"/>
    <mergeCell ref="F55:H55"/>
    <mergeCell ref="I55:L55"/>
    <mergeCell ref="M55:R55"/>
    <mergeCell ref="A58:B58"/>
    <mergeCell ref="C58:D58"/>
    <mergeCell ref="I58:J58"/>
    <mergeCell ref="K58:L58"/>
    <mergeCell ref="M58:N58"/>
    <mergeCell ref="A57:H57"/>
    <mergeCell ref="I57:L57"/>
    <mergeCell ref="A56:H56"/>
    <mergeCell ref="I56:L56"/>
    <mergeCell ref="M56:R56"/>
    <mergeCell ref="M57:R57"/>
    <mergeCell ref="A53:E53"/>
    <mergeCell ref="F53:L53"/>
    <mergeCell ref="M53:R53"/>
    <mergeCell ref="A54:E54"/>
    <mergeCell ref="F54:H54"/>
    <mergeCell ref="I54:L54"/>
    <mergeCell ref="M54:R54"/>
    <mergeCell ref="K1:Q1"/>
    <mergeCell ref="A51:R51"/>
    <mergeCell ref="A52:E52"/>
    <mergeCell ref="F52:L52"/>
    <mergeCell ref="M52:R52"/>
    <mergeCell ref="A4:I4"/>
    <mergeCell ref="B5:I8"/>
    <mergeCell ref="A9:I9"/>
    <mergeCell ref="B14:I14"/>
    <mergeCell ref="O2:R2"/>
    <mergeCell ref="K14:Q14"/>
    <mergeCell ref="K4:Q9"/>
    <mergeCell ref="B28:E28"/>
    <mergeCell ref="B32:E32"/>
    <mergeCell ref="B15:I15"/>
    <mergeCell ref="K15:O15"/>
    <mergeCell ref="K18:M18"/>
    <mergeCell ref="O18:Q18"/>
    <mergeCell ref="K16:M16"/>
    <mergeCell ref="O16:Q16"/>
    <mergeCell ref="K17:O17"/>
    <mergeCell ref="O59:Q59"/>
    <mergeCell ref="K2:M2"/>
    <mergeCell ref="K3:M3"/>
    <mergeCell ref="B12:I12"/>
    <mergeCell ref="K12:Q13"/>
    <mergeCell ref="B13:I13"/>
    <mergeCell ref="A19:R19"/>
    <mergeCell ref="G42:I42"/>
    <mergeCell ref="O42:Q42"/>
    <mergeCell ref="B23:E23"/>
    <mergeCell ref="B25:E25"/>
    <mergeCell ref="B27:E27"/>
    <mergeCell ref="B31:E31"/>
    <mergeCell ref="B33:E33"/>
    <mergeCell ref="B26:E26"/>
    <mergeCell ref="F17:I17"/>
  </mergeCells>
  <pageMargins left="0.25" right="0.25" top="0.25" bottom="0.5" header="0.25" footer="0.2"/>
  <pageSetup orientation="portrait" r:id="rId1"/>
  <headerFooter>
    <oddFooter>&amp;L&amp;7AGR-8240 (N/7/25)&amp;C&amp;8Information collected by WSDA becomes a public record and may be disclosed unless exempted by federal or state law.</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3"/>
  <sheetViews>
    <sheetView showGridLines="0" showZeros="0" zoomScale="120" zoomScaleNormal="120" zoomScalePageLayoutView="120" workbookViewId="0">
      <selection activeCell="Q3" sqref="Q3"/>
    </sheetView>
  </sheetViews>
  <sheetFormatPr defaultColWidth="9.140625" defaultRowHeight="1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61" customFormat="1" ht="15" customHeight="1">
      <c r="A1" s="58"/>
      <c r="B1" s="59"/>
      <c r="C1" s="60"/>
      <c r="D1" s="59" t="s">
        <v>18</v>
      </c>
      <c r="E1" s="59"/>
      <c r="F1" s="59"/>
      <c r="G1" s="59"/>
      <c r="H1" s="59"/>
      <c r="I1" s="59"/>
      <c r="J1" s="102"/>
      <c r="K1" s="148" t="s">
        <v>19</v>
      </c>
      <c r="L1" s="148"/>
      <c r="M1" s="148"/>
      <c r="N1" s="148"/>
      <c r="O1" s="148"/>
      <c r="P1" s="148"/>
      <c r="Q1" s="148"/>
      <c r="R1" s="103"/>
    </row>
    <row r="2" spans="1:18" s="61" customFormat="1" ht="12.75">
      <c r="A2" s="62"/>
      <c r="B2" s="63"/>
      <c r="D2" s="64" t="s">
        <v>20</v>
      </c>
      <c r="E2" s="63"/>
      <c r="F2" s="63"/>
      <c r="G2" s="63"/>
      <c r="H2" s="63"/>
      <c r="I2" s="63"/>
      <c r="J2" s="104"/>
      <c r="K2" s="169" t="s">
        <v>21</v>
      </c>
      <c r="L2" s="169"/>
      <c r="M2" s="169"/>
      <c r="N2" s="105"/>
      <c r="O2" s="168" t="s">
        <v>22</v>
      </c>
      <c r="P2" s="169"/>
      <c r="Q2" s="169"/>
      <c r="R2" s="170"/>
    </row>
    <row r="3" spans="1:18" s="61" customFormat="1" ht="16.5" customHeight="1">
      <c r="A3" s="65"/>
      <c r="B3" s="122"/>
      <c r="C3" s="56"/>
      <c r="D3" s="66" t="s">
        <v>23</v>
      </c>
      <c r="E3" s="122"/>
      <c r="F3" s="67"/>
      <c r="G3" s="56"/>
      <c r="H3" s="68"/>
      <c r="I3" s="122"/>
      <c r="J3" s="69"/>
      <c r="K3" s="173">
        <v>4950</v>
      </c>
      <c r="L3" s="173"/>
      <c r="M3" s="173"/>
      <c r="N3" s="106"/>
      <c r="O3" s="171" t="s">
        <v>24</v>
      </c>
      <c r="P3" s="172"/>
      <c r="Q3" s="107"/>
      <c r="R3" s="55"/>
    </row>
    <row r="4" spans="1:18" s="61" customFormat="1" ht="14.25" customHeight="1">
      <c r="A4" s="147" t="s">
        <v>25</v>
      </c>
      <c r="B4" s="148"/>
      <c r="C4" s="148"/>
      <c r="D4" s="148"/>
      <c r="E4" s="148"/>
      <c r="F4" s="148"/>
      <c r="G4" s="148"/>
      <c r="H4" s="148"/>
      <c r="I4" s="148"/>
      <c r="J4" s="108"/>
      <c r="K4" s="161" t="s">
        <v>26</v>
      </c>
      <c r="L4" s="161"/>
      <c r="M4" s="161"/>
      <c r="N4" s="161"/>
      <c r="O4" s="161"/>
      <c r="P4" s="161"/>
      <c r="Q4" s="161"/>
      <c r="R4" s="70"/>
    </row>
    <row r="5" spans="1:18" s="61" customFormat="1" ht="13.5" customHeight="1">
      <c r="A5" s="58"/>
      <c r="B5" s="149" t="s">
        <v>27</v>
      </c>
      <c r="C5" s="150"/>
      <c r="D5" s="150"/>
      <c r="E5" s="150"/>
      <c r="F5" s="150"/>
      <c r="G5" s="150"/>
      <c r="H5" s="150"/>
      <c r="I5" s="150"/>
      <c r="J5" s="109"/>
      <c r="K5" s="162"/>
      <c r="L5" s="162"/>
      <c r="M5" s="162"/>
      <c r="N5" s="162"/>
      <c r="O5" s="162"/>
      <c r="P5" s="162"/>
      <c r="Q5" s="162"/>
      <c r="R5" s="70"/>
    </row>
    <row r="6" spans="1:18" s="61" customFormat="1" ht="13.5" customHeight="1">
      <c r="A6" s="62"/>
      <c r="B6" s="151"/>
      <c r="C6" s="151"/>
      <c r="D6" s="151"/>
      <c r="E6" s="151"/>
      <c r="F6" s="151"/>
      <c r="G6" s="151"/>
      <c r="H6" s="151"/>
      <c r="I6" s="151"/>
      <c r="J6" s="109"/>
      <c r="K6" s="162"/>
      <c r="L6" s="162"/>
      <c r="M6" s="162"/>
      <c r="N6" s="162"/>
      <c r="O6" s="162"/>
      <c r="P6" s="162"/>
      <c r="Q6" s="162"/>
      <c r="R6" s="70"/>
    </row>
    <row r="7" spans="1:18" s="61" customFormat="1" ht="13.5" customHeight="1">
      <c r="A7" s="62"/>
      <c r="B7" s="151"/>
      <c r="C7" s="151"/>
      <c r="D7" s="151"/>
      <c r="E7" s="151"/>
      <c r="F7" s="151"/>
      <c r="G7" s="151"/>
      <c r="H7" s="151"/>
      <c r="I7" s="151"/>
      <c r="J7" s="109"/>
      <c r="K7" s="162"/>
      <c r="L7" s="162"/>
      <c r="M7" s="162"/>
      <c r="N7" s="162"/>
      <c r="O7" s="162"/>
      <c r="P7" s="162"/>
      <c r="Q7" s="162"/>
      <c r="R7" s="70"/>
    </row>
    <row r="8" spans="1:18" s="61" customFormat="1" ht="13.5" customHeight="1">
      <c r="A8" s="71"/>
      <c r="B8" s="152"/>
      <c r="C8" s="152"/>
      <c r="D8" s="152"/>
      <c r="E8" s="152"/>
      <c r="F8" s="152"/>
      <c r="G8" s="152"/>
      <c r="H8" s="152"/>
      <c r="I8" s="152"/>
      <c r="J8" s="110"/>
      <c r="K8" s="162"/>
      <c r="L8" s="162"/>
      <c r="M8" s="162"/>
      <c r="N8" s="162"/>
      <c r="O8" s="162"/>
      <c r="P8" s="162"/>
      <c r="Q8" s="162"/>
      <c r="R8" s="70"/>
    </row>
    <row r="9" spans="1:18" s="61" customFormat="1" ht="14.25" customHeight="1">
      <c r="A9" s="153" t="s">
        <v>28</v>
      </c>
      <c r="B9" s="154"/>
      <c r="C9" s="154"/>
      <c r="D9" s="154"/>
      <c r="E9" s="154"/>
      <c r="F9" s="154"/>
      <c r="G9" s="154"/>
      <c r="H9" s="154"/>
      <c r="I9" s="154"/>
      <c r="J9" s="108"/>
      <c r="K9" s="162"/>
      <c r="L9" s="162"/>
      <c r="M9" s="162"/>
      <c r="N9" s="162"/>
      <c r="O9" s="162"/>
      <c r="P9" s="162"/>
      <c r="Q9" s="162"/>
      <c r="R9" s="70"/>
    </row>
    <row r="10" spans="1:18" s="1" customFormat="1" ht="12" customHeight="1">
      <c r="A10" s="8"/>
      <c r="B10" s="92" t="s">
        <v>29</v>
      </c>
      <c r="C10" s="9"/>
      <c r="D10" s="9"/>
      <c r="E10" s="9"/>
      <c r="F10" s="9"/>
      <c r="G10" s="9"/>
      <c r="H10" s="9"/>
      <c r="I10" s="9"/>
      <c r="J10" s="5"/>
      <c r="K10" s="119"/>
      <c r="L10" s="119"/>
      <c r="M10" s="119"/>
      <c r="N10" s="119"/>
      <c r="O10" s="119"/>
      <c r="P10" s="119"/>
      <c r="Q10" s="119"/>
      <c r="R10" s="7"/>
    </row>
    <row r="11" spans="1:18" s="1" customFormat="1" ht="12" customHeight="1">
      <c r="A11" s="6"/>
      <c r="B11" s="111" t="s">
        <v>30</v>
      </c>
      <c r="C11" s="123"/>
      <c r="D11" s="123"/>
      <c r="E11" s="123"/>
      <c r="F11" s="123"/>
      <c r="G11" s="123"/>
      <c r="H11" s="123"/>
      <c r="I11" s="123"/>
      <c r="J11" s="5"/>
      <c r="K11" s="119"/>
      <c r="L11" s="119"/>
      <c r="M11" s="119"/>
      <c r="N11" s="119"/>
      <c r="O11" s="119"/>
      <c r="P11" s="119"/>
      <c r="Q11" s="119"/>
      <c r="R11" s="7"/>
    </row>
    <row r="12" spans="1:18" s="1" customFormat="1" ht="15" customHeight="1">
      <c r="A12" s="6"/>
      <c r="B12" s="126"/>
      <c r="C12" s="126"/>
      <c r="D12" s="126"/>
      <c r="E12" s="126"/>
      <c r="F12" s="126"/>
      <c r="G12" s="126"/>
      <c r="H12" s="126"/>
      <c r="I12" s="126"/>
      <c r="J12" s="5"/>
      <c r="K12" s="163"/>
      <c r="L12" s="164"/>
      <c r="M12" s="164"/>
      <c r="N12" s="164"/>
      <c r="O12" s="164"/>
      <c r="P12" s="164"/>
      <c r="Q12" s="164"/>
      <c r="R12" s="5"/>
    </row>
    <row r="13" spans="1:18" s="1" customFormat="1" ht="15" customHeight="1">
      <c r="A13" s="6"/>
      <c r="B13" s="167"/>
      <c r="C13" s="167"/>
      <c r="D13" s="167"/>
      <c r="E13" s="167"/>
      <c r="F13" s="167"/>
      <c r="G13" s="167"/>
      <c r="H13" s="167"/>
      <c r="I13" s="167"/>
      <c r="J13" s="5"/>
      <c r="K13" s="165"/>
      <c r="L13" s="166"/>
      <c r="M13" s="166"/>
      <c r="N13" s="166"/>
      <c r="O13" s="166"/>
      <c r="P13" s="166"/>
      <c r="Q13" s="166"/>
      <c r="R13" s="5"/>
    </row>
    <row r="14" spans="1:18" s="1" customFormat="1" ht="15" customHeight="1">
      <c r="A14" s="6"/>
      <c r="B14" s="126"/>
      <c r="C14" s="126"/>
      <c r="D14" s="126"/>
      <c r="E14" s="126"/>
      <c r="F14" s="126"/>
      <c r="G14" s="126"/>
      <c r="H14" s="126"/>
      <c r="I14" s="126"/>
      <c r="J14" s="5"/>
      <c r="K14" s="158" t="s">
        <v>31</v>
      </c>
      <c r="L14" s="158"/>
      <c r="M14" s="158"/>
      <c r="N14" s="158"/>
      <c r="O14" s="158"/>
      <c r="P14" s="158"/>
      <c r="Q14" s="158"/>
      <c r="R14" s="5"/>
    </row>
    <row r="15" spans="1:18" s="1" customFormat="1" ht="15" customHeight="1">
      <c r="A15" s="6"/>
      <c r="B15" s="126"/>
      <c r="C15" s="126"/>
      <c r="D15" s="126"/>
      <c r="E15" s="126"/>
      <c r="F15" s="126"/>
      <c r="G15" s="126"/>
      <c r="H15" s="126"/>
      <c r="I15" s="126"/>
      <c r="J15" s="5"/>
      <c r="K15" s="127"/>
      <c r="L15" s="128"/>
      <c r="M15" s="128"/>
      <c r="N15" s="128"/>
      <c r="O15" s="128"/>
      <c r="P15" s="120"/>
      <c r="Q15" s="124"/>
      <c r="R15" s="5"/>
    </row>
    <row r="16" spans="1:18" s="1" customFormat="1" ht="3" customHeight="1">
      <c r="A16" s="6"/>
      <c r="B16" s="13"/>
      <c r="C16" s="13"/>
      <c r="D16" s="13"/>
      <c r="E16" s="13"/>
      <c r="F16" s="13"/>
      <c r="G16" s="13"/>
      <c r="H16" s="13"/>
      <c r="I16" s="13"/>
      <c r="J16" s="5"/>
      <c r="K16" s="158"/>
      <c r="L16" s="158"/>
      <c r="M16" s="158"/>
      <c r="O16" s="158"/>
      <c r="P16" s="158"/>
      <c r="Q16" s="158"/>
      <c r="R16" s="5"/>
    </row>
    <row r="17" spans="1:19" s="1" customFormat="1" ht="15" customHeight="1">
      <c r="A17" s="6"/>
      <c r="B17" s="112" t="s">
        <v>32</v>
      </c>
      <c r="C17" s="12"/>
      <c r="D17" s="12"/>
      <c r="E17" s="12"/>
      <c r="F17" s="159"/>
      <c r="G17" s="159"/>
      <c r="H17" s="159"/>
      <c r="I17" s="159"/>
      <c r="J17" s="5"/>
      <c r="K17" s="160" t="s">
        <v>33</v>
      </c>
      <c r="L17" s="158"/>
      <c r="M17" s="158"/>
      <c r="N17" s="158"/>
      <c r="O17" s="158"/>
      <c r="Q17" s="1" t="s">
        <v>34</v>
      </c>
      <c r="R17" s="5"/>
    </row>
    <row r="18" spans="1:19" s="1" customFormat="1" ht="6" customHeight="1">
      <c r="A18" s="10"/>
      <c r="B18" s="11"/>
      <c r="C18" s="11"/>
      <c r="D18" s="11"/>
      <c r="E18" s="11"/>
      <c r="F18" s="11"/>
      <c r="G18" s="11"/>
      <c r="H18" s="11"/>
      <c r="I18" s="11"/>
      <c r="J18" s="113"/>
      <c r="K18" s="158"/>
      <c r="L18" s="158"/>
      <c r="M18" s="158"/>
      <c r="O18" s="158"/>
      <c r="P18" s="158"/>
      <c r="Q18" s="158"/>
      <c r="R18" s="5"/>
    </row>
    <row r="19" spans="1:19" s="4" customFormat="1" ht="21" customHeight="1">
      <c r="A19" s="155" t="s">
        <v>35</v>
      </c>
      <c r="B19" s="156"/>
      <c r="C19" s="156"/>
      <c r="D19" s="156"/>
      <c r="E19" s="156"/>
      <c r="F19" s="156"/>
      <c r="G19" s="156"/>
      <c r="H19" s="156"/>
      <c r="I19" s="156"/>
      <c r="J19" s="156"/>
      <c r="K19" s="156"/>
      <c r="L19" s="156"/>
      <c r="M19" s="156"/>
      <c r="N19" s="156"/>
      <c r="O19" s="156"/>
      <c r="P19" s="156"/>
      <c r="Q19" s="156"/>
      <c r="R19" s="157"/>
    </row>
    <row r="20" spans="1:19" s="14" customFormat="1" ht="6" customHeight="1">
      <c r="A20" s="22"/>
      <c r="B20" s="23"/>
      <c r="C20" s="23"/>
      <c r="D20" s="23"/>
      <c r="E20" s="23"/>
      <c r="F20" s="23"/>
      <c r="G20" s="23"/>
      <c r="H20" s="23"/>
      <c r="I20" s="23"/>
      <c r="J20" s="23"/>
      <c r="K20" s="23"/>
      <c r="L20" s="23"/>
      <c r="M20" s="23"/>
      <c r="N20" s="23"/>
      <c r="O20" s="23"/>
      <c r="P20" s="23"/>
      <c r="Q20" s="23"/>
      <c r="R20" s="24"/>
    </row>
    <row r="21" spans="1:19" s="14" customFormat="1" ht="26.25" customHeight="1">
      <c r="A21" s="97" t="s">
        <v>36</v>
      </c>
      <c r="G21" s="15" t="s">
        <v>37</v>
      </c>
      <c r="H21" s="15"/>
      <c r="I21" s="15" t="s">
        <v>38</v>
      </c>
      <c r="J21" s="15"/>
      <c r="K21" s="15" t="s">
        <v>39</v>
      </c>
      <c r="L21" s="15"/>
      <c r="M21" s="15" t="s">
        <v>40</v>
      </c>
      <c r="N21" s="15"/>
      <c r="O21" s="15" t="s">
        <v>41</v>
      </c>
      <c r="P21" s="15"/>
      <c r="Q21" s="15" t="s">
        <v>42</v>
      </c>
      <c r="R21" s="34"/>
      <c r="S21" s="35"/>
    </row>
    <row r="22" spans="1:19" s="14" customFormat="1" ht="1.5" customHeight="1">
      <c r="A22" s="16"/>
      <c r="R22" s="17"/>
    </row>
    <row r="23" spans="1:19" s="14" customFormat="1" ht="13.5" customHeight="1">
      <c r="A23" s="16"/>
      <c r="B23" s="176" t="s">
        <v>43</v>
      </c>
      <c r="C23" s="176"/>
      <c r="D23" s="176"/>
      <c r="E23" s="176"/>
      <c r="G23" s="99"/>
      <c r="I23" s="98"/>
      <c r="K23" s="98"/>
      <c r="M23" s="36">
        <f>SUM(I23+K23)</f>
        <v>0</v>
      </c>
      <c r="O23" s="36">
        <f>SUM(July!M23)</f>
        <v>0</v>
      </c>
      <c r="Q23" s="36">
        <f>SUM(G23-O23)</f>
        <v>0</v>
      </c>
      <c r="R23" s="17"/>
    </row>
    <row r="24" spans="1:19" s="14" customFormat="1" ht="1.5" customHeight="1">
      <c r="A24" s="16"/>
      <c r="R24" s="17"/>
    </row>
    <row r="25" spans="1:19" s="14" customFormat="1" ht="13.5" customHeight="1">
      <c r="A25" s="16"/>
      <c r="B25" s="176" t="s">
        <v>44</v>
      </c>
      <c r="C25" s="176"/>
      <c r="D25" s="176"/>
      <c r="E25" s="176"/>
      <c r="G25" s="99"/>
      <c r="I25" s="98"/>
      <c r="K25" s="98"/>
      <c r="M25" s="36">
        <f>SUM(I25+K25)</f>
        <v>0</v>
      </c>
      <c r="O25" s="36">
        <f>SUM(July!M25)</f>
        <v>0</v>
      </c>
      <c r="Q25" s="36">
        <f>SUM(G25-O25)</f>
        <v>0</v>
      </c>
      <c r="R25" s="17"/>
    </row>
    <row r="26" spans="1:19" s="14" customFormat="1" ht="1.5" customHeight="1">
      <c r="A26" s="16"/>
      <c r="B26" s="176"/>
      <c r="C26" s="176"/>
      <c r="D26" s="176"/>
      <c r="E26" s="176"/>
      <c r="R26" s="17"/>
    </row>
    <row r="27" spans="1:19" s="14" customFormat="1" ht="13.5" customHeight="1">
      <c r="A27" s="16"/>
      <c r="B27" s="176" t="s">
        <v>45</v>
      </c>
      <c r="C27" s="176"/>
      <c r="D27" s="176"/>
      <c r="E27" s="176"/>
      <c r="G27" s="99"/>
      <c r="I27" s="98"/>
      <c r="K27" s="98"/>
      <c r="M27" s="36">
        <f>SUM(I27+K27)</f>
        <v>0</v>
      </c>
      <c r="O27" s="36">
        <f>SUM(July!M27)</f>
        <v>0</v>
      </c>
      <c r="Q27" s="36">
        <f>SUM(G27-O27)</f>
        <v>0</v>
      </c>
      <c r="R27" s="17"/>
    </row>
    <row r="28" spans="1:19" s="14" customFormat="1" ht="1.5" customHeight="1">
      <c r="A28" s="16"/>
      <c r="B28" s="176"/>
      <c r="C28" s="176"/>
      <c r="D28" s="176"/>
      <c r="E28" s="176"/>
      <c r="R28" s="17"/>
    </row>
    <row r="29" spans="1:19" s="14" customFormat="1" ht="13.5" customHeight="1">
      <c r="A29" s="16"/>
      <c r="B29" s="176" t="s">
        <v>46</v>
      </c>
      <c r="C29" s="176"/>
      <c r="D29" s="176"/>
      <c r="E29" s="176"/>
      <c r="G29" s="99"/>
      <c r="I29" s="98"/>
      <c r="K29" s="98"/>
      <c r="M29" s="36">
        <f>SUM(I29+K29)</f>
        <v>0</v>
      </c>
      <c r="O29" s="36">
        <f>SUM(July!M29)</f>
        <v>0</v>
      </c>
      <c r="Q29" s="36">
        <f>SUM(G29-O29)</f>
        <v>0</v>
      </c>
      <c r="R29" s="17"/>
    </row>
    <row r="30" spans="1:19" s="14" customFormat="1" ht="1.5" customHeight="1">
      <c r="A30" s="16"/>
      <c r="B30" s="176"/>
      <c r="C30" s="176"/>
      <c r="D30" s="176"/>
      <c r="E30" s="176"/>
      <c r="R30" s="17"/>
    </row>
    <row r="31" spans="1:19" s="14" customFormat="1" ht="13.5" customHeight="1">
      <c r="A31" s="16"/>
      <c r="B31" s="176" t="s">
        <v>47</v>
      </c>
      <c r="C31" s="176"/>
      <c r="D31" s="176"/>
      <c r="E31" s="176"/>
      <c r="G31" s="99"/>
      <c r="I31" s="98"/>
      <c r="K31" s="98"/>
      <c r="M31" s="36">
        <f>SUM(I31+K31)</f>
        <v>0</v>
      </c>
      <c r="O31" s="36">
        <f>SUM(July!M31)</f>
        <v>0</v>
      </c>
      <c r="Q31" s="36">
        <f>SUM(G31-O31)</f>
        <v>0</v>
      </c>
      <c r="R31" s="17"/>
    </row>
    <row r="32" spans="1:19" s="14" customFormat="1" ht="1.5" customHeight="1">
      <c r="A32" s="16"/>
      <c r="B32" s="176"/>
      <c r="C32" s="176"/>
      <c r="D32" s="176"/>
      <c r="E32" s="176"/>
      <c r="R32" s="17"/>
    </row>
    <row r="33" spans="1:18" s="14" customFormat="1" ht="13.5" customHeight="1">
      <c r="A33" s="16"/>
      <c r="B33" s="176" t="s">
        <v>48</v>
      </c>
      <c r="C33" s="176"/>
      <c r="D33" s="176"/>
      <c r="E33" s="176"/>
      <c r="G33" s="99"/>
      <c r="I33" s="98"/>
      <c r="K33" s="98"/>
      <c r="M33" s="36">
        <f>SUM(I33+K33)</f>
        <v>0</v>
      </c>
      <c r="O33" s="36">
        <f>SUM(July!M33)</f>
        <v>0</v>
      </c>
      <c r="Q33" s="36">
        <f>SUM(G33-O33)</f>
        <v>0</v>
      </c>
      <c r="R33" s="17"/>
    </row>
    <row r="34" spans="1:18" s="14" customFormat="1" ht="1.5" customHeight="1">
      <c r="A34" s="16"/>
      <c r="R34" s="17"/>
    </row>
    <row r="35" spans="1:18" s="14" customFormat="1" ht="13.5" customHeight="1" thickBot="1">
      <c r="A35" s="16"/>
      <c r="B35" s="94" t="s">
        <v>49</v>
      </c>
      <c r="G35" s="37">
        <f>SUM(G23+G25+G27+G29+G31+G33)</f>
        <v>0</v>
      </c>
      <c r="I35" s="37">
        <f>SUM(I23+I25+I27+I29+I31+I33)</f>
        <v>0</v>
      </c>
      <c r="K35" s="37">
        <f>SUM(K23+K25+K27+K29+K31+K33)</f>
        <v>0</v>
      </c>
      <c r="M35" s="37">
        <f>SUM(M23+M25+M27+M29+M31+M33)</f>
        <v>0</v>
      </c>
      <c r="O35" s="37">
        <f>SUM(July!M35)</f>
        <v>0</v>
      </c>
      <c r="Q35" s="37">
        <f>SUM(G35-O35)</f>
        <v>0</v>
      </c>
      <c r="R35" s="17"/>
    </row>
    <row r="36" spans="1:18" s="14" customFormat="1" ht="8.25" customHeight="1" thickTop="1">
      <c r="A36" s="19"/>
      <c r="B36" s="20"/>
      <c r="C36" s="20"/>
      <c r="D36" s="20"/>
      <c r="E36" s="20"/>
      <c r="F36" s="20"/>
      <c r="G36" s="20"/>
      <c r="H36" s="20"/>
      <c r="I36" s="20"/>
      <c r="J36" s="20"/>
      <c r="K36" s="20"/>
      <c r="L36" s="20"/>
      <c r="M36" s="20"/>
      <c r="N36" s="20"/>
      <c r="O36" s="20"/>
      <c r="P36" s="20"/>
      <c r="Q36" s="20"/>
      <c r="R36" s="21"/>
    </row>
    <row r="37" spans="1:18" s="14" customFormat="1" ht="6" customHeight="1">
      <c r="A37" s="22"/>
      <c r="B37" s="23"/>
      <c r="C37" s="23"/>
      <c r="D37" s="23"/>
      <c r="E37" s="23"/>
      <c r="F37" s="23"/>
      <c r="G37" s="23"/>
      <c r="H37" s="23"/>
      <c r="I37" s="23"/>
      <c r="J37" s="23"/>
      <c r="K37" s="23"/>
      <c r="L37" s="23"/>
      <c r="M37" s="23"/>
      <c r="N37" s="23"/>
      <c r="O37" s="23"/>
      <c r="P37" s="23"/>
      <c r="Q37" s="23"/>
      <c r="R37" s="24"/>
    </row>
    <row r="38" spans="1:18" s="14" customFormat="1" ht="12.75">
      <c r="A38" s="80"/>
      <c r="R38" s="17"/>
    </row>
    <row r="39" spans="1:18" s="14" customFormat="1" ht="12">
      <c r="A39" s="16"/>
      <c r="I39" s="89"/>
      <c r="R39" s="17"/>
    </row>
    <row r="40" spans="1:18" s="14" customFormat="1" ht="12">
      <c r="A40" s="16"/>
      <c r="B40" s="90"/>
      <c r="R40" s="17"/>
    </row>
    <row r="41" spans="1:18" s="14" customFormat="1" ht="12">
      <c r="A41" s="16"/>
      <c r="B41" s="90"/>
      <c r="R41" s="17"/>
    </row>
    <row r="42" spans="1:18" s="14" customFormat="1" ht="12.75">
      <c r="A42" s="85"/>
      <c r="F42" s="18"/>
      <c r="G42" s="174"/>
      <c r="H42" s="174"/>
      <c r="I42" s="174"/>
      <c r="J42" s="25"/>
      <c r="K42" s="25"/>
      <c r="O42" s="174"/>
      <c r="P42" s="175"/>
      <c r="Q42" s="175"/>
      <c r="R42" s="17"/>
    </row>
    <row r="43" spans="1:18" s="14" customFormat="1" ht="12">
      <c r="A43" s="16"/>
      <c r="G43" s="81"/>
      <c r="I43" s="81"/>
      <c r="O43" s="81"/>
      <c r="Q43" s="81"/>
      <c r="R43" s="17"/>
    </row>
    <row r="44" spans="1:18" s="14" customFormat="1" ht="12">
      <c r="A44" s="16"/>
      <c r="G44" s="81"/>
      <c r="I44" s="81"/>
      <c r="O44" s="81"/>
      <c r="Q44" s="81"/>
      <c r="R44" s="17"/>
    </row>
    <row r="45" spans="1:18" s="14" customFormat="1" ht="12">
      <c r="A45" s="16"/>
      <c r="G45" s="81"/>
      <c r="I45" s="81"/>
      <c r="Q45" s="81"/>
      <c r="R45" s="17"/>
    </row>
    <row r="46" spans="1:18" s="14" customFormat="1" ht="12">
      <c r="A46" s="16"/>
      <c r="B46" s="18"/>
      <c r="G46" s="82"/>
      <c r="I46" s="82"/>
      <c r="K46" s="83"/>
      <c r="R46" s="17"/>
    </row>
    <row r="47" spans="1:18" s="14" customFormat="1" ht="10.5" customHeight="1">
      <c r="A47" s="16"/>
      <c r="K47" s="84"/>
      <c r="R47" s="17"/>
    </row>
    <row r="48" spans="1:18" s="14" customFormat="1" ht="12">
      <c r="A48" s="16"/>
      <c r="B48" s="18"/>
      <c r="G48" s="81"/>
      <c r="I48" s="81"/>
      <c r="K48" s="84"/>
      <c r="R48" s="17"/>
    </row>
    <row r="49" spans="1:18" s="14" customFormat="1" ht="12">
      <c r="A49" s="86"/>
      <c r="G49" s="38"/>
      <c r="O49" s="38"/>
      <c r="R49" s="17"/>
    </row>
    <row r="50" spans="1:18" s="14" customFormat="1" ht="9" customHeight="1">
      <c r="A50" s="19"/>
      <c r="B50" s="20"/>
      <c r="C50" s="20"/>
      <c r="D50" s="20"/>
      <c r="E50" s="20"/>
      <c r="F50" s="20"/>
      <c r="G50" s="20"/>
      <c r="H50" s="20"/>
      <c r="I50" s="20"/>
      <c r="J50" s="20"/>
      <c r="K50" s="20"/>
      <c r="L50" s="20"/>
      <c r="M50" s="20"/>
      <c r="N50" s="20"/>
      <c r="O50" s="20"/>
      <c r="P50" s="20"/>
      <c r="Q50" s="20"/>
      <c r="R50" s="21"/>
    </row>
    <row r="51" spans="1:18" s="41" customFormat="1" ht="16.5" customHeight="1">
      <c r="A51" s="177" t="s">
        <v>50</v>
      </c>
      <c r="B51" s="178"/>
      <c r="C51" s="178"/>
      <c r="D51" s="178"/>
      <c r="E51" s="178"/>
      <c r="F51" s="178"/>
      <c r="G51" s="178"/>
      <c r="H51" s="178"/>
      <c r="I51" s="178"/>
      <c r="J51" s="178"/>
      <c r="K51" s="178"/>
      <c r="L51" s="178"/>
      <c r="M51" s="178"/>
      <c r="N51" s="178"/>
      <c r="O51" s="178"/>
      <c r="P51" s="178"/>
      <c r="Q51" s="178"/>
      <c r="R51" s="179"/>
    </row>
    <row r="52" spans="1:18" s="44" customFormat="1" ht="11.25" customHeight="1">
      <c r="A52" s="131" t="s">
        <v>51</v>
      </c>
      <c r="B52" s="132"/>
      <c r="C52" s="132"/>
      <c r="D52" s="132"/>
      <c r="E52" s="133"/>
      <c r="F52" s="131" t="s">
        <v>52</v>
      </c>
      <c r="G52" s="132"/>
      <c r="H52" s="132"/>
      <c r="I52" s="132"/>
      <c r="J52" s="132"/>
      <c r="K52" s="132"/>
      <c r="L52" s="133"/>
      <c r="M52" s="131" t="s">
        <v>34</v>
      </c>
      <c r="N52" s="132"/>
      <c r="O52" s="132"/>
      <c r="P52" s="132"/>
      <c r="Q52" s="132"/>
      <c r="R52" s="133"/>
    </row>
    <row r="53" spans="1:18" s="45" customFormat="1" ht="13.5" customHeight="1">
      <c r="A53" s="180"/>
      <c r="B53" s="181"/>
      <c r="C53" s="181"/>
      <c r="D53" s="181"/>
      <c r="E53" s="182"/>
      <c r="F53" s="180"/>
      <c r="G53" s="181"/>
      <c r="H53" s="181"/>
      <c r="I53" s="181"/>
      <c r="J53" s="181"/>
      <c r="K53" s="181"/>
      <c r="L53" s="182"/>
      <c r="M53" s="180"/>
      <c r="N53" s="181"/>
      <c r="O53" s="181"/>
      <c r="P53" s="181"/>
      <c r="Q53" s="181"/>
      <c r="R53" s="182"/>
    </row>
    <row r="54" spans="1:18" s="44" customFormat="1" ht="11.25" customHeight="1">
      <c r="A54" s="131" t="s">
        <v>53</v>
      </c>
      <c r="B54" s="132"/>
      <c r="C54" s="132"/>
      <c r="D54" s="132"/>
      <c r="E54" s="133"/>
      <c r="F54" s="131" t="s">
        <v>54</v>
      </c>
      <c r="G54" s="132"/>
      <c r="H54" s="133"/>
      <c r="I54" s="131" t="s">
        <v>55</v>
      </c>
      <c r="J54" s="132"/>
      <c r="K54" s="132"/>
      <c r="L54" s="133"/>
      <c r="M54" s="131" t="s">
        <v>56</v>
      </c>
      <c r="N54" s="132"/>
      <c r="O54" s="132"/>
      <c r="P54" s="132"/>
      <c r="Q54" s="132"/>
      <c r="R54" s="133"/>
    </row>
    <row r="55" spans="1:18" s="46" customFormat="1" ht="13.5" customHeight="1">
      <c r="A55" s="134"/>
      <c r="B55" s="135"/>
      <c r="C55" s="135"/>
      <c r="D55" s="135"/>
      <c r="E55" s="136"/>
      <c r="F55" s="134"/>
      <c r="G55" s="135"/>
      <c r="H55" s="136"/>
      <c r="I55" s="134"/>
      <c r="J55" s="135"/>
      <c r="K55" s="135"/>
      <c r="L55" s="136"/>
      <c r="M55" s="140">
        <f t="shared" ref="M55" si="0">$F$17</f>
        <v>0</v>
      </c>
      <c r="N55" s="192"/>
      <c r="O55" s="193"/>
      <c r="P55" s="193"/>
      <c r="Q55" s="193"/>
      <c r="R55" s="194"/>
    </row>
    <row r="56" spans="1:18" s="44" customFormat="1" ht="11.25" customHeight="1">
      <c r="A56" s="131" t="s">
        <v>57</v>
      </c>
      <c r="B56" s="132"/>
      <c r="C56" s="132"/>
      <c r="D56" s="132"/>
      <c r="E56" s="132"/>
      <c r="F56" s="132"/>
      <c r="G56" s="132"/>
      <c r="H56" s="133"/>
      <c r="I56" s="131" t="s">
        <v>22</v>
      </c>
      <c r="J56" s="132"/>
      <c r="K56" s="132"/>
      <c r="L56" s="133"/>
      <c r="M56" s="131" t="s">
        <v>58</v>
      </c>
      <c r="N56" s="132"/>
      <c r="O56" s="132"/>
      <c r="P56" s="132"/>
      <c r="Q56" s="132"/>
      <c r="R56" s="133"/>
    </row>
    <row r="57" spans="1:18" s="47" customFormat="1" ht="13.5" customHeight="1">
      <c r="A57" s="137"/>
      <c r="B57" s="138"/>
      <c r="C57" s="138"/>
      <c r="D57" s="138"/>
      <c r="E57" s="138"/>
      <c r="F57" s="138"/>
      <c r="G57" s="138"/>
      <c r="H57" s="139"/>
      <c r="I57" s="140" t="str">
        <f>O3&amp;Q3</f>
        <v>K</v>
      </c>
      <c r="J57" s="141"/>
      <c r="K57" s="142"/>
      <c r="L57" s="142"/>
      <c r="M57" s="188" t="str">
        <f>I57&amp;" SFY26 Bridge Pmt"</f>
        <v>K SFY26 Bridge Pmt</v>
      </c>
      <c r="N57" s="189"/>
      <c r="O57" s="190"/>
      <c r="P57" s="190"/>
      <c r="Q57" s="190"/>
      <c r="R57" s="191"/>
    </row>
    <row r="58" spans="1:18" s="51" customFormat="1" ht="20.25" customHeight="1">
      <c r="A58" s="183" t="s">
        <v>59</v>
      </c>
      <c r="B58" s="184"/>
      <c r="C58" s="183" t="s">
        <v>60</v>
      </c>
      <c r="D58" s="184"/>
      <c r="E58" s="48" t="s">
        <v>61</v>
      </c>
      <c r="F58" s="48" t="s">
        <v>62</v>
      </c>
      <c r="G58" s="49" t="s">
        <v>63</v>
      </c>
      <c r="H58" s="50"/>
      <c r="I58" s="183" t="s">
        <v>64</v>
      </c>
      <c r="J58" s="184"/>
      <c r="K58" s="183" t="s">
        <v>65</v>
      </c>
      <c r="L58" s="184"/>
      <c r="M58" s="185" t="s">
        <v>66</v>
      </c>
      <c r="N58" s="186"/>
      <c r="O58" s="185" t="s">
        <v>67</v>
      </c>
      <c r="P58" s="187"/>
      <c r="Q58" s="187"/>
      <c r="R58" s="186"/>
    </row>
    <row r="59" spans="1:18" s="47" customFormat="1" ht="13.5" customHeight="1">
      <c r="A59" s="129"/>
      <c r="B59" s="130"/>
      <c r="C59" s="129" t="s">
        <v>68</v>
      </c>
      <c r="D59" s="130"/>
      <c r="E59" s="52" t="s">
        <v>69</v>
      </c>
      <c r="F59" s="52" t="s">
        <v>70</v>
      </c>
      <c r="G59" s="129" t="s">
        <v>71</v>
      </c>
      <c r="H59" s="130"/>
      <c r="I59" s="129" t="s">
        <v>72</v>
      </c>
      <c r="J59" s="130"/>
      <c r="K59" s="143"/>
      <c r="L59" s="144"/>
      <c r="M59" s="129"/>
      <c r="N59" s="130"/>
      <c r="O59" s="145" t="str">
        <f>I57&amp;" SFY26 Bridge Jul."</f>
        <v>K SFY26 Bridge Jul.</v>
      </c>
      <c r="P59" s="146"/>
      <c r="Q59" s="146"/>
      <c r="R59" s="91"/>
    </row>
    <row r="60" spans="1:18" s="47" customFormat="1" ht="13.5" customHeight="1">
      <c r="A60" s="129"/>
      <c r="B60" s="130"/>
      <c r="C60" s="129"/>
      <c r="D60" s="130"/>
      <c r="E60" s="52"/>
      <c r="F60" s="52"/>
      <c r="G60" s="143"/>
      <c r="H60" s="144"/>
      <c r="I60" s="143"/>
      <c r="J60" s="144"/>
      <c r="K60" s="143"/>
      <c r="L60" s="144"/>
      <c r="M60" s="129"/>
      <c r="N60" s="130"/>
      <c r="O60" s="143"/>
      <c r="P60" s="202"/>
      <c r="Q60" s="202"/>
      <c r="R60" s="144"/>
    </row>
    <row r="61" spans="1:18" s="47" customFormat="1" ht="13.5" customHeight="1">
      <c r="A61" s="129"/>
      <c r="B61" s="130"/>
      <c r="C61" s="129"/>
      <c r="D61" s="130"/>
      <c r="E61" s="53"/>
      <c r="F61" s="53"/>
      <c r="G61" s="143"/>
      <c r="H61" s="144"/>
      <c r="I61" s="143"/>
      <c r="J61" s="144"/>
      <c r="K61" s="143"/>
      <c r="L61" s="144"/>
      <c r="M61" s="129"/>
      <c r="N61" s="130"/>
      <c r="O61" s="143"/>
      <c r="P61" s="202"/>
      <c r="Q61" s="202"/>
      <c r="R61" s="144"/>
    </row>
    <row r="62" spans="1:18" s="39" customFormat="1" ht="11.25" customHeight="1">
      <c r="A62" s="198" t="s">
        <v>73</v>
      </c>
      <c r="B62" s="199"/>
      <c r="C62" s="199"/>
      <c r="D62" s="199"/>
      <c r="E62" s="199"/>
      <c r="F62" s="199"/>
      <c r="G62" s="199"/>
      <c r="H62" s="200"/>
      <c r="I62" s="198" t="s">
        <v>34</v>
      </c>
      <c r="J62" s="199"/>
      <c r="K62" s="199"/>
      <c r="L62" s="200"/>
      <c r="M62" s="198" t="s">
        <v>74</v>
      </c>
      <c r="N62" s="199"/>
      <c r="O62" s="201"/>
      <c r="P62" s="198" t="s">
        <v>75</v>
      </c>
      <c r="Q62" s="199"/>
      <c r="R62" s="200"/>
    </row>
    <row r="63" spans="1:18" s="40" customFormat="1" ht="13.5" customHeight="1">
      <c r="A63" s="195"/>
      <c r="B63" s="196"/>
      <c r="C63" s="196"/>
      <c r="D63" s="196"/>
      <c r="E63" s="196"/>
      <c r="F63" s="196"/>
      <c r="G63" s="196"/>
      <c r="H63" s="197"/>
      <c r="I63" s="195"/>
      <c r="J63" s="196"/>
      <c r="K63" s="196"/>
      <c r="L63" s="197"/>
      <c r="M63" s="195"/>
      <c r="N63" s="196"/>
      <c r="O63" s="196"/>
      <c r="P63" s="195"/>
      <c r="Q63" s="196"/>
      <c r="R63" s="197"/>
    </row>
  </sheetData>
  <sheetProtection algorithmName="SHA-512" hashValue="6kp+lOoVjlonn1DaMpCiMO2cPCYODgQUJ6b08ftWF2H1d3NsRhCedttHKhYS1AUGtmcenOctv5qstlrTVGw+uA==" saltValue="kqqu5lzGr2dzgmyIw7duPg==" spinCount="100000" sheet="1" selectLockedCells="1"/>
  <mergeCells count="91">
    <mergeCell ref="A61:B61"/>
    <mergeCell ref="A60:B60"/>
    <mergeCell ref="C60:D60"/>
    <mergeCell ref="G60:H60"/>
    <mergeCell ref="O61:R61"/>
    <mergeCell ref="M61:N61"/>
    <mergeCell ref="K61:L61"/>
    <mergeCell ref="I61:J61"/>
    <mergeCell ref="G61:H61"/>
    <mergeCell ref="I60:J60"/>
    <mergeCell ref="K60:L60"/>
    <mergeCell ref="M60:N60"/>
    <mergeCell ref="O60:R60"/>
    <mergeCell ref="C61:D61"/>
    <mergeCell ref="A63:H63"/>
    <mergeCell ref="I63:L63"/>
    <mergeCell ref="M63:O63"/>
    <mergeCell ref="P63:R63"/>
    <mergeCell ref="A62:H62"/>
    <mergeCell ref="I62:L62"/>
    <mergeCell ref="M62:O62"/>
    <mergeCell ref="P62:R62"/>
    <mergeCell ref="A54:E54"/>
    <mergeCell ref="F54:H54"/>
    <mergeCell ref="I54:L54"/>
    <mergeCell ref="M54:R54"/>
    <mergeCell ref="A58:B58"/>
    <mergeCell ref="C58:D58"/>
    <mergeCell ref="I58:J58"/>
    <mergeCell ref="K58:L58"/>
    <mergeCell ref="M58:N58"/>
    <mergeCell ref="O58:R58"/>
    <mergeCell ref="M57:R57"/>
    <mergeCell ref="M55:R55"/>
    <mergeCell ref="A51:R51"/>
    <mergeCell ref="A52:E52"/>
    <mergeCell ref="F52:L52"/>
    <mergeCell ref="M52:R52"/>
    <mergeCell ref="A53:E53"/>
    <mergeCell ref="F53:L53"/>
    <mergeCell ref="M53:R53"/>
    <mergeCell ref="G42:I42"/>
    <mergeCell ref="O42:Q42"/>
    <mergeCell ref="B23:E23"/>
    <mergeCell ref="B25:E25"/>
    <mergeCell ref="B27:E27"/>
    <mergeCell ref="B31:E31"/>
    <mergeCell ref="B33:E33"/>
    <mergeCell ref="B26:E26"/>
    <mergeCell ref="B28:E28"/>
    <mergeCell ref="B32:E32"/>
    <mergeCell ref="B29:E29"/>
    <mergeCell ref="B30:E30"/>
    <mergeCell ref="B14:I14"/>
    <mergeCell ref="O2:R2"/>
    <mergeCell ref="O3:P3"/>
    <mergeCell ref="K1:Q1"/>
    <mergeCell ref="K2:M2"/>
    <mergeCell ref="K3:M3"/>
    <mergeCell ref="O59:Q59"/>
    <mergeCell ref="A4:I4"/>
    <mergeCell ref="B5:I8"/>
    <mergeCell ref="A9:I9"/>
    <mergeCell ref="A19:R19"/>
    <mergeCell ref="K14:Q14"/>
    <mergeCell ref="K16:M16"/>
    <mergeCell ref="O16:Q16"/>
    <mergeCell ref="K18:M18"/>
    <mergeCell ref="O18:Q18"/>
    <mergeCell ref="F17:I17"/>
    <mergeCell ref="K17:O17"/>
    <mergeCell ref="K4:Q9"/>
    <mergeCell ref="B12:I12"/>
    <mergeCell ref="K12:Q13"/>
    <mergeCell ref="B13:I13"/>
    <mergeCell ref="B15:I15"/>
    <mergeCell ref="K15:O15"/>
    <mergeCell ref="M59:N59"/>
    <mergeCell ref="A56:H56"/>
    <mergeCell ref="I56:L56"/>
    <mergeCell ref="M56:R56"/>
    <mergeCell ref="A55:E55"/>
    <mergeCell ref="F55:H55"/>
    <mergeCell ref="I55:L55"/>
    <mergeCell ref="A57:H57"/>
    <mergeCell ref="I57:L57"/>
    <mergeCell ref="A59:B59"/>
    <mergeCell ref="C59:D59"/>
    <mergeCell ref="G59:H59"/>
    <mergeCell ref="I59:J59"/>
    <mergeCell ref="K59:L59"/>
  </mergeCells>
  <dataValidations count="1">
    <dataValidation type="textLength" operator="equal" allowBlank="1" showInputMessage="1" showErrorMessage="1" errorTitle="Agreement Number" error="Enter the 4 digit Agreement Number only._x000a__x000a_Do not include the leading K or the Amendment number." sqref="Q3" xr:uid="{64868676-6096-48F8-AB66-26AFAAD3EBC1}">
      <formula1>4</formula1>
    </dataValidation>
  </dataValidations>
  <pageMargins left="0.25" right="0.25" top="0.25" bottom="0.5" header="0.25" footer="0.2"/>
  <pageSetup orientation="portrait" r:id="rId1"/>
  <headerFooter>
    <oddFooter>&amp;L&amp;8AGR-8240 (N/7/25)&amp;C&amp;8Information collected by WSDA becomes a public record and may be disclosed unless exempted by federal or state law.</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63"/>
  <sheetViews>
    <sheetView showGridLines="0" showZeros="0" zoomScale="120" zoomScaleNormal="120" zoomScalePageLayoutView="120" workbookViewId="0">
      <selection activeCell="I23" sqref="I23"/>
    </sheetView>
  </sheetViews>
  <sheetFormatPr defaultColWidth="9.140625" defaultRowHeight="1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61" customFormat="1" ht="15" customHeight="1">
      <c r="A1" s="58"/>
      <c r="B1" s="59"/>
      <c r="C1" s="60"/>
      <c r="D1" s="59" t="s">
        <v>18</v>
      </c>
      <c r="E1" s="59"/>
      <c r="F1" s="59"/>
      <c r="G1" s="59"/>
      <c r="H1" s="59"/>
      <c r="I1" s="59"/>
      <c r="J1" s="102"/>
      <c r="K1" s="148" t="s">
        <v>19</v>
      </c>
      <c r="L1" s="148"/>
      <c r="M1" s="148"/>
      <c r="N1" s="148"/>
      <c r="O1" s="148"/>
      <c r="P1" s="148"/>
      <c r="Q1" s="148"/>
      <c r="R1" s="103"/>
    </row>
    <row r="2" spans="1:18" s="61" customFormat="1" ht="12.75">
      <c r="A2" s="62"/>
      <c r="B2" s="63"/>
      <c r="D2" s="64" t="s">
        <v>20</v>
      </c>
      <c r="E2" s="63"/>
      <c r="F2" s="63"/>
      <c r="G2" s="63"/>
      <c r="H2" s="63"/>
      <c r="I2" s="63"/>
      <c r="J2" s="104"/>
      <c r="K2" s="169" t="s">
        <v>21</v>
      </c>
      <c r="L2" s="169"/>
      <c r="M2" s="169"/>
      <c r="N2" s="105"/>
      <c r="O2" s="168" t="s">
        <v>22</v>
      </c>
      <c r="P2" s="169"/>
      <c r="Q2" s="169"/>
      <c r="R2" s="170"/>
    </row>
    <row r="3" spans="1:18" s="61" customFormat="1" ht="16.5" customHeight="1">
      <c r="A3" s="65"/>
      <c r="B3" s="122"/>
      <c r="C3" s="56"/>
      <c r="D3" s="66" t="s">
        <v>23</v>
      </c>
      <c r="E3" s="122"/>
      <c r="F3" s="67"/>
      <c r="G3" s="56"/>
      <c r="H3" s="68"/>
      <c r="I3" s="122"/>
      <c r="J3" s="69"/>
      <c r="K3" s="173">
        <v>4950</v>
      </c>
      <c r="L3" s="173"/>
      <c r="M3" s="173"/>
      <c r="N3" s="106"/>
      <c r="O3" s="54"/>
      <c r="P3" s="56"/>
      <c r="Q3" s="118" t="str">
        <f>July!I57</f>
        <v>K</v>
      </c>
      <c r="R3" s="69"/>
    </row>
    <row r="4" spans="1:18" s="61" customFormat="1" ht="14.25" customHeight="1">
      <c r="A4" s="147" t="s">
        <v>25</v>
      </c>
      <c r="B4" s="148"/>
      <c r="C4" s="148"/>
      <c r="D4" s="148"/>
      <c r="E4" s="148"/>
      <c r="F4" s="148"/>
      <c r="G4" s="148"/>
      <c r="H4" s="148"/>
      <c r="I4" s="148"/>
      <c r="J4" s="108"/>
      <c r="K4" s="211" t="s">
        <v>76</v>
      </c>
      <c r="L4" s="211"/>
      <c r="M4" s="211"/>
      <c r="N4" s="211"/>
      <c r="O4" s="211"/>
      <c r="P4" s="211"/>
      <c r="Q4" s="211"/>
      <c r="R4" s="70"/>
    </row>
    <row r="5" spans="1:18" s="61" customFormat="1" ht="13.5" customHeight="1">
      <c r="A5" s="58"/>
      <c r="B5" s="149" t="s">
        <v>27</v>
      </c>
      <c r="C5" s="150"/>
      <c r="D5" s="150"/>
      <c r="E5" s="150"/>
      <c r="F5" s="150"/>
      <c r="G5" s="150"/>
      <c r="H5" s="150"/>
      <c r="I5" s="150"/>
      <c r="J5" s="109"/>
      <c r="K5" s="212"/>
      <c r="L5" s="212"/>
      <c r="M5" s="212"/>
      <c r="N5" s="212"/>
      <c r="O5" s="212"/>
      <c r="P5" s="212"/>
      <c r="Q5" s="212"/>
      <c r="R5" s="70"/>
    </row>
    <row r="6" spans="1:18" s="61" customFormat="1" ht="13.5" customHeight="1">
      <c r="A6" s="62"/>
      <c r="B6" s="151"/>
      <c r="C6" s="151"/>
      <c r="D6" s="151"/>
      <c r="E6" s="151"/>
      <c r="F6" s="151"/>
      <c r="G6" s="151"/>
      <c r="H6" s="151"/>
      <c r="I6" s="151"/>
      <c r="J6" s="109"/>
      <c r="K6" s="212"/>
      <c r="L6" s="212"/>
      <c r="M6" s="212"/>
      <c r="N6" s="212"/>
      <c r="O6" s="212"/>
      <c r="P6" s="212"/>
      <c r="Q6" s="212"/>
      <c r="R6" s="70"/>
    </row>
    <row r="7" spans="1:18" s="61" customFormat="1" ht="13.5" customHeight="1">
      <c r="A7" s="62"/>
      <c r="B7" s="151"/>
      <c r="C7" s="151"/>
      <c r="D7" s="151"/>
      <c r="E7" s="151"/>
      <c r="F7" s="151"/>
      <c r="G7" s="151"/>
      <c r="H7" s="151"/>
      <c r="I7" s="151"/>
      <c r="J7" s="109"/>
      <c r="K7" s="212"/>
      <c r="L7" s="212"/>
      <c r="M7" s="212"/>
      <c r="N7" s="212"/>
      <c r="O7" s="212"/>
      <c r="P7" s="212"/>
      <c r="Q7" s="212"/>
      <c r="R7" s="70"/>
    </row>
    <row r="8" spans="1:18" s="61" customFormat="1" ht="13.5" customHeight="1">
      <c r="A8" s="71"/>
      <c r="B8" s="152"/>
      <c r="C8" s="152"/>
      <c r="D8" s="152"/>
      <c r="E8" s="152"/>
      <c r="F8" s="152"/>
      <c r="G8" s="152"/>
      <c r="H8" s="152"/>
      <c r="I8" s="152"/>
      <c r="J8" s="110"/>
      <c r="K8" s="212"/>
      <c r="L8" s="212"/>
      <c r="M8" s="212"/>
      <c r="N8" s="212"/>
      <c r="O8" s="212"/>
      <c r="P8" s="212"/>
      <c r="Q8" s="212"/>
      <c r="R8" s="70"/>
    </row>
    <row r="9" spans="1:18" s="3" customFormat="1" ht="14.25" customHeight="1">
      <c r="A9" s="203" t="s">
        <v>28</v>
      </c>
      <c r="B9" s="204"/>
      <c r="C9" s="204"/>
      <c r="D9" s="204"/>
      <c r="E9" s="204"/>
      <c r="F9" s="204"/>
      <c r="G9" s="204"/>
      <c r="H9" s="204"/>
      <c r="I9" s="204"/>
      <c r="J9" s="114"/>
      <c r="K9" s="212"/>
      <c r="L9" s="212"/>
      <c r="M9" s="212"/>
      <c r="N9" s="212"/>
      <c r="O9" s="212"/>
      <c r="P9" s="212"/>
      <c r="Q9" s="212"/>
      <c r="R9" s="7"/>
    </row>
    <row r="10" spans="1:18" s="41" customFormat="1" ht="12" customHeight="1">
      <c r="A10" s="72"/>
      <c r="B10" s="93" t="s">
        <v>29</v>
      </c>
      <c r="C10" s="73"/>
      <c r="D10" s="73"/>
      <c r="E10" s="73"/>
      <c r="F10" s="73"/>
      <c r="G10" s="73"/>
      <c r="H10" s="73"/>
      <c r="I10" s="73"/>
      <c r="J10" s="75"/>
      <c r="K10" s="119"/>
      <c r="L10" s="119"/>
      <c r="M10" s="119"/>
      <c r="N10" s="119"/>
      <c r="O10" s="119"/>
      <c r="P10" s="119"/>
      <c r="Q10" s="119"/>
      <c r="R10" s="121"/>
    </row>
    <row r="11" spans="1:18" s="41" customFormat="1" ht="12" customHeight="1">
      <c r="A11" s="74"/>
      <c r="B11" s="111" t="s">
        <v>30</v>
      </c>
      <c r="C11" s="125"/>
      <c r="D11" s="125"/>
      <c r="E11" s="125"/>
      <c r="F11" s="125"/>
      <c r="G11" s="125"/>
      <c r="H11" s="125"/>
      <c r="I11" s="125"/>
      <c r="J11" s="75"/>
      <c r="K11" s="119"/>
      <c r="L11" s="119"/>
      <c r="M11" s="119"/>
      <c r="N11" s="119"/>
      <c r="O11" s="119"/>
      <c r="P11" s="119"/>
      <c r="Q11" s="119"/>
      <c r="R11" s="121"/>
    </row>
    <row r="12" spans="1:18" s="41" customFormat="1" ht="15" customHeight="1">
      <c r="A12" s="74"/>
      <c r="B12" s="206">
        <f>July!B12</f>
        <v>0</v>
      </c>
      <c r="C12" s="207"/>
      <c r="D12" s="207"/>
      <c r="E12" s="207"/>
      <c r="F12" s="207"/>
      <c r="G12" s="207"/>
      <c r="H12" s="207"/>
      <c r="I12" s="207"/>
      <c r="J12" s="75"/>
      <c r="K12" s="163"/>
      <c r="L12" s="164"/>
      <c r="M12" s="164"/>
      <c r="N12" s="164"/>
      <c r="O12" s="164"/>
      <c r="P12" s="164"/>
      <c r="Q12" s="164"/>
      <c r="R12" s="75"/>
    </row>
    <row r="13" spans="1:18" s="41" customFormat="1" ht="15" customHeight="1">
      <c r="A13" s="74"/>
      <c r="B13" s="206">
        <f>July!B13</f>
        <v>0</v>
      </c>
      <c r="C13" s="207"/>
      <c r="D13" s="207"/>
      <c r="E13" s="207"/>
      <c r="F13" s="207"/>
      <c r="G13" s="207"/>
      <c r="H13" s="207"/>
      <c r="I13" s="207"/>
      <c r="J13" s="75"/>
      <c r="K13" s="165"/>
      <c r="L13" s="166"/>
      <c r="M13" s="166"/>
      <c r="N13" s="166"/>
      <c r="O13" s="166"/>
      <c r="P13" s="166"/>
      <c r="Q13" s="166"/>
      <c r="R13" s="75"/>
    </row>
    <row r="14" spans="1:18" s="41" customFormat="1" ht="15" customHeight="1">
      <c r="A14" s="74"/>
      <c r="B14" s="206">
        <f>July!B14</f>
        <v>0</v>
      </c>
      <c r="C14" s="207"/>
      <c r="D14" s="207"/>
      <c r="E14" s="207"/>
      <c r="F14" s="207"/>
      <c r="G14" s="207"/>
      <c r="H14" s="207"/>
      <c r="I14" s="207"/>
      <c r="J14" s="75"/>
      <c r="K14" s="205" t="s">
        <v>31</v>
      </c>
      <c r="L14" s="205"/>
      <c r="M14" s="205"/>
      <c r="N14" s="205"/>
      <c r="O14" s="205"/>
      <c r="P14" s="205"/>
      <c r="Q14" s="205"/>
      <c r="R14" s="75"/>
    </row>
    <row r="15" spans="1:18" s="41" customFormat="1" ht="15" customHeight="1">
      <c r="A15" s="74"/>
      <c r="B15" s="206">
        <f>July!B15</f>
        <v>0</v>
      </c>
      <c r="C15" s="207"/>
      <c r="D15" s="207"/>
      <c r="E15" s="207"/>
      <c r="F15" s="207"/>
      <c r="G15" s="207"/>
      <c r="H15" s="207"/>
      <c r="I15" s="207"/>
      <c r="J15" s="75"/>
      <c r="K15" s="127"/>
      <c r="L15" s="128"/>
      <c r="M15" s="128"/>
      <c r="N15" s="128"/>
      <c r="O15" s="128"/>
      <c r="P15" s="120"/>
      <c r="Q15" s="115"/>
      <c r="R15" s="75"/>
    </row>
    <row r="16" spans="1:18" s="41" customFormat="1" ht="3" customHeight="1">
      <c r="A16" s="74"/>
      <c r="B16" s="13"/>
      <c r="C16" s="13"/>
      <c r="D16" s="13"/>
      <c r="E16" s="13"/>
      <c r="F16" s="13"/>
      <c r="G16" s="13"/>
      <c r="H16" s="13"/>
      <c r="I16" s="13"/>
      <c r="J16" s="75"/>
      <c r="K16" s="205"/>
      <c r="L16" s="205"/>
      <c r="M16" s="205"/>
      <c r="O16" s="205"/>
      <c r="P16" s="205"/>
      <c r="Q16" s="205"/>
      <c r="R16" s="75"/>
    </row>
    <row r="17" spans="1:19" s="41" customFormat="1" ht="15" customHeight="1">
      <c r="A17" s="74"/>
      <c r="B17" s="112" t="s">
        <v>32</v>
      </c>
      <c r="C17" s="12"/>
      <c r="D17" s="12"/>
      <c r="E17" s="12"/>
      <c r="F17" s="208">
        <f>July!F17</f>
        <v>0</v>
      </c>
      <c r="G17" s="209"/>
      <c r="H17" s="209"/>
      <c r="I17" s="209"/>
      <c r="J17" s="75"/>
      <c r="K17" s="210" t="s">
        <v>33</v>
      </c>
      <c r="L17" s="205"/>
      <c r="M17" s="205"/>
      <c r="N17" s="205"/>
      <c r="O17" s="205"/>
      <c r="Q17" s="41" t="s">
        <v>34</v>
      </c>
      <c r="R17" s="75"/>
    </row>
    <row r="18" spans="1:19" s="41" customFormat="1" ht="6" customHeight="1">
      <c r="A18" s="78"/>
      <c r="B18" s="79"/>
      <c r="C18" s="79"/>
      <c r="D18" s="79"/>
      <c r="E18" s="79"/>
      <c r="F18" s="79"/>
      <c r="G18" s="79"/>
      <c r="H18" s="79"/>
      <c r="I18" s="79"/>
      <c r="J18" s="117"/>
      <c r="K18" s="205"/>
      <c r="L18" s="205"/>
      <c r="M18" s="205"/>
      <c r="O18" s="205"/>
      <c r="P18" s="205"/>
      <c r="Q18" s="205"/>
      <c r="R18" s="75"/>
    </row>
    <row r="19" spans="1:19" s="4" customFormat="1" ht="21" customHeight="1">
      <c r="A19" s="155" t="s">
        <v>35</v>
      </c>
      <c r="B19" s="156"/>
      <c r="C19" s="156"/>
      <c r="D19" s="156"/>
      <c r="E19" s="156"/>
      <c r="F19" s="156"/>
      <c r="G19" s="156"/>
      <c r="H19" s="156"/>
      <c r="I19" s="156"/>
      <c r="J19" s="156"/>
      <c r="K19" s="156"/>
      <c r="L19" s="156"/>
      <c r="M19" s="156"/>
      <c r="N19" s="156"/>
      <c r="O19" s="156"/>
      <c r="P19" s="156"/>
      <c r="Q19" s="156"/>
      <c r="R19" s="157"/>
    </row>
    <row r="20" spans="1:19" s="14" customFormat="1" ht="6" customHeight="1">
      <c r="A20" s="22"/>
      <c r="B20" s="23"/>
      <c r="C20" s="23"/>
      <c r="D20" s="23"/>
      <c r="E20" s="23"/>
      <c r="F20" s="23"/>
      <c r="G20" s="23"/>
      <c r="H20" s="23"/>
      <c r="I20" s="23"/>
      <c r="J20" s="23"/>
      <c r="K20" s="23"/>
      <c r="L20" s="23"/>
      <c r="M20" s="23"/>
      <c r="N20" s="23"/>
      <c r="O20" s="23"/>
      <c r="P20" s="23"/>
      <c r="Q20" s="23"/>
      <c r="R20" s="24"/>
    </row>
    <row r="21" spans="1:19" s="14" customFormat="1" ht="26.25" customHeight="1">
      <c r="A21" s="97" t="s">
        <v>36</v>
      </c>
      <c r="G21" s="15" t="s">
        <v>37</v>
      </c>
      <c r="H21" s="15"/>
      <c r="I21" s="15" t="s">
        <v>38</v>
      </c>
      <c r="J21" s="15"/>
      <c r="K21" s="15" t="s">
        <v>39</v>
      </c>
      <c r="L21" s="15"/>
      <c r="M21" s="15" t="s">
        <v>40</v>
      </c>
      <c r="N21" s="15"/>
      <c r="O21" s="15" t="s">
        <v>41</v>
      </c>
      <c r="P21" s="15"/>
      <c r="Q21" s="15" t="s">
        <v>42</v>
      </c>
      <c r="R21" s="34"/>
      <c r="S21" s="35"/>
    </row>
    <row r="22" spans="1:19" s="14" customFormat="1" ht="1.5" customHeight="1">
      <c r="A22" s="16"/>
      <c r="R22" s="17"/>
    </row>
    <row r="23" spans="1:19" s="14" customFormat="1" ht="13.5" customHeight="1">
      <c r="A23" s="16"/>
      <c r="B23" s="176" t="s">
        <v>43</v>
      </c>
      <c r="C23" s="176"/>
      <c r="D23" s="176"/>
      <c r="E23" s="176"/>
      <c r="G23" s="36">
        <f>July!G23</f>
        <v>0</v>
      </c>
      <c r="I23" s="98"/>
      <c r="K23" s="98"/>
      <c r="M23" s="36">
        <f>SUM(I23+K23)</f>
        <v>0</v>
      </c>
      <c r="O23" s="36">
        <f>SUM(July!M23+Aug!M23)</f>
        <v>0</v>
      </c>
      <c r="Q23" s="36">
        <f>SUM(G23-O23)</f>
        <v>0</v>
      </c>
      <c r="R23" s="17"/>
    </row>
    <row r="24" spans="1:19" s="14" customFormat="1" ht="1.5" customHeight="1">
      <c r="A24" s="16"/>
      <c r="R24" s="17"/>
    </row>
    <row r="25" spans="1:19" s="14" customFormat="1" ht="13.5" customHeight="1">
      <c r="A25" s="16"/>
      <c r="B25" s="176" t="s">
        <v>44</v>
      </c>
      <c r="C25" s="176"/>
      <c r="D25" s="176"/>
      <c r="E25" s="176"/>
      <c r="G25" s="36">
        <f>July!G25</f>
        <v>0</v>
      </c>
      <c r="I25" s="98"/>
      <c r="K25" s="98"/>
      <c r="M25" s="36">
        <f>SUM(I25+K25)</f>
        <v>0</v>
      </c>
      <c r="O25" s="36">
        <f>SUM(July!M25+Aug!M25)</f>
        <v>0</v>
      </c>
      <c r="Q25" s="36">
        <f>SUM(G25-O25)</f>
        <v>0</v>
      </c>
      <c r="R25" s="17"/>
    </row>
    <row r="26" spans="1:19" s="14" customFormat="1" ht="1.5" customHeight="1">
      <c r="A26" s="16"/>
      <c r="B26" s="176"/>
      <c r="C26" s="176"/>
      <c r="D26" s="176"/>
      <c r="E26" s="176"/>
      <c r="R26" s="17"/>
    </row>
    <row r="27" spans="1:19" s="14" customFormat="1" ht="13.5" customHeight="1">
      <c r="A27" s="16"/>
      <c r="B27" s="176" t="s">
        <v>45</v>
      </c>
      <c r="C27" s="176"/>
      <c r="D27" s="176"/>
      <c r="E27" s="176"/>
      <c r="G27" s="36">
        <f>July!G27</f>
        <v>0</v>
      </c>
      <c r="I27" s="98"/>
      <c r="K27" s="98"/>
      <c r="M27" s="36">
        <f>SUM(I27+K27)</f>
        <v>0</v>
      </c>
      <c r="O27" s="36">
        <f>SUM(July!M27+Aug!M27)</f>
        <v>0</v>
      </c>
      <c r="Q27" s="36">
        <f>SUM(G27-O27)</f>
        <v>0</v>
      </c>
      <c r="R27" s="17"/>
    </row>
    <row r="28" spans="1:19" s="14" customFormat="1" ht="1.5" customHeight="1">
      <c r="A28" s="16"/>
      <c r="B28" s="176"/>
      <c r="C28" s="176"/>
      <c r="D28" s="176"/>
      <c r="E28" s="176"/>
      <c r="R28" s="17"/>
    </row>
    <row r="29" spans="1:19" s="14" customFormat="1" ht="13.5" customHeight="1">
      <c r="A29" s="16"/>
      <c r="B29" s="176" t="s">
        <v>46</v>
      </c>
      <c r="C29" s="176"/>
      <c r="D29" s="176"/>
      <c r="E29" s="176"/>
      <c r="G29" s="36">
        <f>July!G29</f>
        <v>0</v>
      </c>
      <c r="I29" s="98"/>
      <c r="K29" s="98"/>
      <c r="M29" s="36">
        <f>SUM(I29+K29)</f>
        <v>0</v>
      </c>
      <c r="O29" s="36">
        <f>SUM(July!M29+Aug!M29)</f>
        <v>0</v>
      </c>
      <c r="Q29" s="36">
        <f>SUM(G29-O29)</f>
        <v>0</v>
      </c>
      <c r="R29" s="17"/>
    </row>
    <row r="30" spans="1:19" s="14" customFormat="1" ht="1.5" customHeight="1">
      <c r="A30" s="16"/>
      <c r="B30" s="176"/>
      <c r="C30" s="176"/>
      <c r="D30" s="176"/>
      <c r="E30" s="176"/>
      <c r="R30" s="17"/>
    </row>
    <row r="31" spans="1:19" s="14" customFormat="1" ht="13.5" customHeight="1">
      <c r="A31" s="16"/>
      <c r="B31" s="176" t="s">
        <v>47</v>
      </c>
      <c r="C31" s="176"/>
      <c r="D31" s="176"/>
      <c r="E31" s="176"/>
      <c r="G31" s="36">
        <f>July!G31</f>
        <v>0</v>
      </c>
      <c r="I31" s="98"/>
      <c r="K31" s="98"/>
      <c r="M31" s="36">
        <f>SUM(I31+K31)</f>
        <v>0</v>
      </c>
      <c r="O31" s="36">
        <f>SUM(July!M31+Aug!M31)</f>
        <v>0</v>
      </c>
      <c r="Q31" s="36">
        <f>SUM(G31-O31)</f>
        <v>0</v>
      </c>
      <c r="R31" s="17"/>
    </row>
    <row r="32" spans="1:19" s="14" customFormat="1" ht="1.5" customHeight="1">
      <c r="A32" s="16"/>
      <c r="B32" s="176"/>
      <c r="C32" s="176"/>
      <c r="D32" s="176"/>
      <c r="E32" s="176"/>
      <c r="R32" s="17"/>
    </row>
    <row r="33" spans="1:18" s="14" customFormat="1" ht="13.5" customHeight="1">
      <c r="A33" s="16"/>
      <c r="B33" s="176" t="s">
        <v>48</v>
      </c>
      <c r="C33" s="176"/>
      <c r="D33" s="176"/>
      <c r="E33" s="176"/>
      <c r="G33" s="36">
        <f>July!G33</f>
        <v>0</v>
      </c>
      <c r="I33" s="98"/>
      <c r="K33" s="98"/>
      <c r="M33" s="36">
        <f>SUM(I33+K33)</f>
        <v>0</v>
      </c>
      <c r="O33" s="36">
        <f>SUM(July!M33+Aug!M33)</f>
        <v>0</v>
      </c>
      <c r="Q33" s="36">
        <f>SUM(G33-O33)</f>
        <v>0</v>
      </c>
      <c r="R33" s="17"/>
    </row>
    <row r="34" spans="1:18" s="14" customFormat="1" ht="1.5" customHeight="1">
      <c r="A34" s="16"/>
      <c r="R34" s="17"/>
    </row>
    <row r="35" spans="1:18" s="14" customFormat="1" ht="13.5" customHeight="1" thickBot="1">
      <c r="A35" s="16"/>
      <c r="B35" s="94" t="s">
        <v>49</v>
      </c>
      <c r="G35" s="37">
        <f>SUM(G23+G25+G27+G29+G31+G33)</f>
        <v>0</v>
      </c>
      <c r="I35" s="37">
        <f>SUM(I23+I25+I27+I29+I31+I33)</f>
        <v>0</v>
      </c>
      <c r="K35" s="37">
        <f>SUM(K23+K25+K27+K29+K31+K33)</f>
        <v>0</v>
      </c>
      <c r="M35" s="37">
        <f>SUM(M23+M25+M27+M29+M31+M33)</f>
        <v>0</v>
      </c>
      <c r="O35" s="37">
        <f>SUM(July!M35+Aug!M35)</f>
        <v>0</v>
      </c>
      <c r="Q35" s="37">
        <f>SUM(G35-O35)</f>
        <v>0</v>
      </c>
      <c r="R35" s="17"/>
    </row>
    <row r="36" spans="1:18" s="14" customFormat="1" ht="8.25" customHeight="1" thickTop="1">
      <c r="A36" s="19"/>
      <c r="B36" s="20"/>
      <c r="C36" s="20"/>
      <c r="D36" s="20"/>
      <c r="E36" s="20"/>
      <c r="F36" s="20"/>
      <c r="G36" s="20"/>
      <c r="H36" s="20"/>
      <c r="I36" s="20"/>
      <c r="J36" s="20"/>
      <c r="K36" s="20"/>
      <c r="L36" s="20"/>
      <c r="M36" s="20"/>
      <c r="N36" s="20"/>
      <c r="O36" s="20"/>
      <c r="P36" s="20"/>
      <c r="Q36" s="20"/>
      <c r="R36" s="21"/>
    </row>
    <row r="37" spans="1:18" s="14" customFormat="1" ht="6" customHeight="1">
      <c r="A37" s="22"/>
      <c r="B37" s="23"/>
      <c r="C37" s="23"/>
      <c r="D37" s="23"/>
      <c r="E37" s="23"/>
      <c r="F37" s="23"/>
      <c r="G37" s="23"/>
      <c r="H37" s="23"/>
      <c r="I37" s="23"/>
      <c r="J37" s="23"/>
      <c r="K37" s="23"/>
      <c r="L37" s="23"/>
      <c r="M37" s="23"/>
      <c r="N37" s="23"/>
      <c r="O37" s="23"/>
      <c r="P37" s="23"/>
      <c r="Q37" s="23"/>
      <c r="R37" s="24"/>
    </row>
    <row r="38" spans="1:18" s="14" customFormat="1" ht="12.75">
      <c r="A38" s="80"/>
      <c r="R38" s="17"/>
    </row>
    <row r="39" spans="1:18" s="14" customFormat="1" ht="12">
      <c r="A39" s="16"/>
      <c r="I39" s="89"/>
      <c r="R39" s="17"/>
    </row>
    <row r="40" spans="1:18" s="14" customFormat="1" ht="12">
      <c r="A40" s="16"/>
      <c r="B40" s="90"/>
      <c r="R40" s="17"/>
    </row>
    <row r="41" spans="1:18" s="14" customFormat="1" ht="12">
      <c r="A41" s="16"/>
      <c r="B41" s="90"/>
      <c r="R41" s="17"/>
    </row>
    <row r="42" spans="1:18" s="14" customFormat="1" ht="12.75">
      <c r="A42" s="85"/>
      <c r="F42" s="18"/>
      <c r="G42" s="174"/>
      <c r="H42" s="174"/>
      <c r="I42" s="174"/>
      <c r="J42" s="25"/>
      <c r="K42" s="25"/>
      <c r="O42" s="174"/>
      <c r="P42" s="175"/>
      <c r="Q42" s="175"/>
      <c r="R42" s="17"/>
    </row>
    <row r="43" spans="1:18" s="14" customFormat="1" ht="12">
      <c r="A43" s="16"/>
      <c r="G43" s="81"/>
      <c r="I43" s="81"/>
      <c r="O43" s="81"/>
      <c r="Q43" s="81"/>
      <c r="R43" s="17"/>
    </row>
    <row r="44" spans="1:18" s="14" customFormat="1" ht="12">
      <c r="A44" s="16"/>
      <c r="G44" s="81"/>
      <c r="I44" s="81"/>
      <c r="O44" s="81"/>
      <c r="Q44" s="81"/>
      <c r="R44" s="17"/>
    </row>
    <row r="45" spans="1:18" s="14" customFormat="1" ht="12">
      <c r="A45" s="16"/>
      <c r="G45" s="81"/>
      <c r="I45" s="81"/>
      <c r="Q45" s="81"/>
      <c r="R45" s="17"/>
    </row>
    <row r="46" spans="1:18" s="14" customFormat="1" ht="12">
      <c r="A46" s="16"/>
      <c r="B46" s="18"/>
      <c r="G46" s="82"/>
      <c r="I46" s="82"/>
      <c r="K46" s="83"/>
      <c r="R46" s="17"/>
    </row>
    <row r="47" spans="1:18" s="14" customFormat="1" ht="10.5" customHeight="1">
      <c r="A47" s="16"/>
      <c r="K47" s="84"/>
      <c r="R47" s="17"/>
    </row>
    <row r="48" spans="1:18" s="14" customFormat="1" ht="12">
      <c r="A48" s="16"/>
      <c r="B48" s="18"/>
      <c r="G48" s="81"/>
      <c r="I48" s="81"/>
      <c r="K48" s="84"/>
      <c r="R48" s="17"/>
    </row>
    <row r="49" spans="1:18" s="14" customFormat="1" ht="12">
      <c r="A49" s="86"/>
      <c r="G49" s="38"/>
      <c r="O49" s="38"/>
      <c r="R49" s="17"/>
    </row>
    <row r="50" spans="1:18" s="14" customFormat="1" ht="9" customHeight="1">
      <c r="A50" s="19"/>
      <c r="B50" s="20"/>
      <c r="C50" s="20"/>
      <c r="D50" s="20"/>
      <c r="E50" s="20"/>
      <c r="F50" s="20"/>
      <c r="G50" s="20"/>
      <c r="H50" s="20"/>
      <c r="I50" s="20"/>
      <c r="J50" s="20"/>
      <c r="K50" s="20"/>
      <c r="L50" s="20"/>
      <c r="M50" s="20"/>
      <c r="N50" s="20"/>
      <c r="O50" s="20"/>
      <c r="P50" s="20"/>
      <c r="Q50" s="20"/>
      <c r="R50" s="21"/>
    </row>
    <row r="51" spans="1:18" s="46" customFormat="1" ht="16.5" customHeight="1">
      <c r="A51" s="147" t="s">
        <v>50</v>
      </c>
      <c r="B51" s="148"/>
      <c r="C51" s="148"/>
      <c r="D51" s="148"/>
      <c r="E51" s="148"/>
      <c r="F51" s="148"/>
      <c r="G51" s="148"/>
      <c r="H51" s="148"/>
      <c r="I51" s="148"/>
      <c r="J51" s="148"/>
      <c r="K51" s="148"/>
      <c r="L51" s="148"/>
      <c r="M51" s="148"/>
      <c r="N51" s="148"/>
      <c r="O51" s="148"/>
      <c r="P51" s="148"/>
      <c r="Q51" s="148"/>
      <c r="R51" s="214"/>
    </row>
    <row r="52" spans="1:18" s="44" customFormat="1" ht="11.25" customHeight="1">
      <c r="A52" s="131" t="s">
        <v>51</v>
      </c>
      <c r="B52" s="132"/>
      <c r="C52" s="132"/>
      <c r="D52" s="132"/>
      <c r="E52" s="133"/>
      <c r="F52" s="131" t="s">
        <v>52</v>
      </c>
      <c r="G52" s="132"/>
      <c r="H52" s="132"/>
      <c r="I52" s="132"/>
      <c r="J52" s="132"/>
      <c r="K52" s="132"/>
      <c r="L52" s="133"/>
      <c r="M52" s="131" t="s">
        <v>34</v>
      </c>
      <c r="N52" s="132"/>
      <c r="O52" s="132"/>
      <c r="P52" s="132"/>
      <c r="Q52" s="132"/>
      <c r="R52" s="133"/>
    </row>
    <row r="53" spans="1:18" s="45" customFormat="1" ht="13.5" customHeight="1">
      <c r="A53" s="180"/>
      <c r="B53" s="181"/>
      <c r="C53" s="181"/>
      <c r="D53" s="181"/>
      <c r="E53" s="182"/>
      <c r="F53" s="180"/>
      <c r="G53" s="181"/>
      <c r="H53" s="181"/>
      <c r="I53" s="181"/>
      <c r="J53" s="181"/>
      <c r="K53" s="181"/>
      <c r="L53" s="182"/>
      <c r="M53" s="180"/>
      <c r="N53" s="181"/>
      <c r="O53" s="181"/>
      <c r="P53" s="181"/>
      <c r="Q53" s="181"/>
      <c r="R53" s="182"/>
    </row>
    <row r="54" spans="1:18" s="44" customFormat="1" ht="11.25" customHeight="1">
      <c r="A54" s="131" t="s">
        <v>53</v>
      </c>
      <c r="B54" s="132"/>
      <c r="C54" s="132"/>
      <c r="D54" s="132"/>
      <c r="E54" s="133"/>
      <c r="F54" s="131" t="s">
        <v>54</v>
      </c>
      <c r="G54" s="132"/>
      <c r="H54" s="133"/>
      <c r="I54" s="131" t="s">
        <v>55</v>
      </c>
      <c r="J54" s="132"/>
      <c r="K54" s="132"/>
      <c r="L54" s="133"/>
      <c r="M54" s="131" t="s">
        <v>56</v>
      </c>
      <c r="N54" s="132"/>
      <c r="O54" s="132"/>
      <c r="P54" s="132"/>
      <c r="Q54" s="132"/>
      <c r="R54" s="133"/>
    </row>
    <row r="55" spans="1:18" s="46" customFormat="1" ht="13.5" customHeight="1">
      <c r="A55" s="134"/>
      <c r="B55" s="135"/>
      <c r="C55" s="135"/>
      <c r="D55" s="135"/>
      <c r="E55" s="136"/>
      <c r="F55" s="134"/>
      <c r="G55" s="135"/>
      <c r="H55" s="136"/>
      <c r="I55" s="134"/>
      <c r="J55" s="135"/>
      <c r="K55" s="135"/>
      <c r="L55" s="136"/>
      <c r="M55" s="140">
        <f t="shared" ref="M55" si="0">$F$17</f>
        <v>0</v>
      </c>
      <c r="N55" s="192"/>
      <c r="O55" s="193"/>
      <c r="P55" s="193"/>
      <c r="Q55" s="193"/>
      <c r="R55" s="194"/>
    </row>
    <row r="56" spans="1:18" s="44" customFormat="1" ht="11.25" customHeight="1">
      <c r="A56" s="131" t="s">
        <v>57</v>
      </c>
      <c r="B56" s="132"/>
      <c r="C56" s="132"/>
      <c r="D56" s="132"/>
      <c r="E56" s="132"/>
      <c r="F56" s="132"/>
      <c r="G56" s="132"/>
      <c r="H56" s="133"/>
      <c r="I56" s="131" t="s">
        <v>22</v>
      </c>
      <c r="J56" s="132"/>
      <c r="K56" s="132"/>
      <c r="L56" s="133"/>
      <c r="M56" s="131" t="s">
        <v>58</v>
      </c>
      <c r="N56" s="132"/>
      <c r="O56" s="132"/>
      <c r="P56" s="132"/>
      <c r="Q56" s="132"/>
      <c r="R56" s="133"/>
    </row>
    <row r="57" spans="1:18" s="47" customFormat="1" ht="13.5" customHeight="1">
      <c r="A57" s="137"/>
      <c r="B57" s="138"/>
      <c r="C57" s="138"/>
      <c r="D57" s="138"/>
      <c r="E57" s="138"/>
      <c r="F57" s="138"/>
      <c r="G57" s="138"/>
      <c r="H57" s="139"/>
      <c r="I57" s="140" t="str">
        <f>O3&amp;Q3</f>
        <v>K</v>
      </c>
      <c r="J57" s="141"/>
      <c r="K57" s="142"/>
      <c r="L57" s="142"/>
      <c r="M57" s="188" t="str">
        <f>I57&amp;" SFY26 Bridge Pmt"</f>
        <v>K SFY26 Bridge Pmt</v>
      </c>
      <c r="N57" s="189"/>
      <c r="O57" s="190"/>
      <c r="P57" s="190"/>
      <c r="Q57" s="190"/>
      <c r="R57" s="191"/>
    </row>
    <row r="58" spans="1:18" s="51" customFormat="1" ht="20.25" customHeight="1">
      <c r="A58" s="183" t="s">
        <v>59</v>
      </c>
      <c r="B58" s="184"/>
      <c r="C58" s="183" t="s">
        <v>60</v>
      </c>
      <c r="D58" s="184"/>
      <c r="E58" s="48" t="s">
        <v>61</v>
      </c>
      <c r="F58" s="48" t="s">
        <v>62</v>
      </c>
      <c r="G58" s="49" t="s">
        <v>63</v>
      </c>
      <c r="H58" s="50"/>
      <c r="I58" s="183" t="s">
        <v>64</v>
      </c>
      <c r="J58" s="184"/>
      <c r="K58" s="183" t="s">
        <v>65</v>
      </c>
      <c r="L58" s="184"/>
      <c r="M58" s="185" t="s">
        <v>66</v>
      </c>
      <c r="N58" s="186"/>
      <c r="O58" s="185" t="s">
        <v>67</v>
      </c>
      <c r="P58" s="187"/>
      <c r="Q58" s="187"/>
      <c r="R58" s="186"/>
    </row>
    <row r="59" spans="1:18" s="47" customFormat="1" ht="13.5" customHeight="1">
      <c r="A59" s="129"/>
      <c r="B59" s="130"/>
      <c r="C59" s="129" t="s">
        <v>68</v>
      </c>
      <c r="D59" s="130"/>
      <c r="E59" s="52" t="s">
        <v>69</v>
      </c>
      <c r="F59" s="52" t="s">
        <v>70</v>
      </c>
      <c r="G59" s="129" t="s">
        <v>71</v>
      </c>
      <c r="H59" s="130"/>
      <c r="I59" s="129" t="s">
        <v>72</v>
      </c>
      <c r="J59" s="130"/>
      <c r="K59" s="143"/>
      <c r="L59" s="144"/>
      <c r="M59" s="129"/>
      <c r="N59" s="130"/>
      <c r="O59" s="145" t="str">
        <f>I57&amp;" SFY26 Bridge Aug."</f>
        <v>K SFY26 Bridge Aug.</v>
      </c>
      <c r="P59" s="146"/>
      <c r="Q59" s="146"/>
      <c r="R59" s="91"/>
    </row>
    <row r="60" spans="1:18" s="47" customFormat="1" ht="13.5" customHeight="1">
      <c r="A60" s="129"/>
      <c r="B60" s="130"/>
      <c r="C60" s="129"/>
      <c r="D60" s="130"/>
      <c r="E60" s="52"/>
      <c r="F60" s="52"/>
      <c r="G60" s="143"/>
      <c r="H60" s="144"/>
      <c r="I60" s="143"/>
      <c r="J60" s="144"/>
      <c r="K60" s="143"/>
      <c r="L60" s="144"/>
      <c r="M60" s="129"/>
      <c r="N60" s="130"/>
      <c r="O60" s="143"/>
      <c r="P60" s="202"/>
      <c r="Q60" s="202"/>
      <c r="R60" s="144"/>
    </row>
    <row r="61" spans="1:18" s="47" customFormat="1" ht="13.5" customHeight="1">
      <c r="A61" s="137"/>
      <c r="B61" s="139"/>
      <c r="C61" s="137"/>
      <c r="D61" s="139"/>
      <c r="E61" s="53"/>
      <c r="F61" s="53"/>
      <c r="G61" s="180"/>
      <c r="H61" s="182"/>
      <c r="I61" s="180"/>
      <c r="J61" s="182"/>
      <c r="K61" s="180"/>
      <c r="L61" s="182"/>
      <c r="M61" s="137"/>
      <c r="N61" s="139"/>
      <c r="O61" s="180"/>
      <c r="P61" s="181"/>
      <c r="Q61" s="181"/>
      <c r="R61" s="182"/>
    </row>
    <row r="62" spans="1:18" s="44" customFormat="1" ht="11.25" customHeight="1">
      <c r="A62" s="131" t="s">
        <v>73</v>
      </c>
      <c r="B62" s="132"/>
      <c r="C62" s="132"/>
      <c r="D62" s="132"/>
      <c r="E62" s="132"/>
      <c r="F62" s="132"/>
      <c r="G62" s="132"/>
      <c r="H62" s="133"/>
      <c r="I62" s="131" t="s">
        <v>34</v>
      </c>
      <c r="J62" s="132"/>
      <c r="K62" s="132"/>
      <c r="L62" s="133"/>
      <c r="M62" s="131" t="s">
        <v>74</v>
      </c>
      <c r="N62" s="132"/>
      <c r="O62" s="213"/>
      <c r="P62" s="131" t="s">
        <v>75</v>
      </c>
      <c r="Q62" s="132"/>
      <c r="R62" s="133"/>
    </row>
    <row r="63" spans="1:18" s="45" customFormat="1" ht="13.5" customHeight="1">
      <c r="A63" s="180"/>
      <c r="B63" s="181"/>
      <c r="C63" s="181"/>
      <c r="D63" s="181"/>
      <c r="E63" s="181"/>
      <c r="F63" s="181"/>
      <c r="G63" s="181"/>
      <c r="H63" s="182"/>
      <c r="I63" s="180"/>
      <c r="J63" s="181"/>
      <c r="K63" s="181"/>
      <c r="L63" s="182"/>
      <c r="M63" s="180"/>
      <c r="N63" s="181"/>
      <c r="O63" s="181"/>
      <c r="P63" s="180"/>
      <c r="Q63" s="181"/>
      <c r="R63" s="182"/>
    </row>
  </sheetData>
  <sheetProtection algorithmName="SHA-512" hashValue="+oLWrWJBQz6ARbNNJrHjsne86WOZI6mN5heVPmlgwEXcunLivXnYXJDF2HLeGP/7aTaHlilsDH1KLYhSFioKTQ==" saltValue="S+tjtMaa+W4kbsZV0xV7Mw==" spinCount="100000" sheet="1" selectLockedCells="1"/>
  <mergeCells count="90">
    <mergeCell ref="A58:B58"/>
    <mergeCell ref="C58:D58"/>
    <mergeCell ref="K58:L58"/>
    <mergeCell ref="A53:E53"/>
    <mergeCell ref="F53:L53"/>
    <mergeCell ref="A56:H56"/>
    <mergeCell ref="A52:E52"/>
    <mergeCell ref="F52:L52"/>
    <mergeCell ref="G42:I42"/>
    <mergeCell ref="A51:R51"/>
    <mergeCell ref="M52:R52"/>
    <mergeCell ref="I56:L56"/>
    <mergeCell ref="M56:R56"/>
    <mergeCell ref="M53:R53"/>
    <mergeCell ref="M60:N60"/>
    <mergeCell ref="O60:R60"/>
    <mergeCell ref="A60:B60"/>
    <mergeCell ref="C60:D60"/>
    <mergeCell ref="G60:H60"/>
    <mergeCell ref="I60:J60"/>
    <mergeCell ref="K60:L60"/>
    <mergeCell ref="I63:L63"/>
    <mergeCell ref="M63:O63"/>
    <mergeCell ref="P63:R63"/>
    <mergeCell ref="A61:B61"/>
    <mergeCell ref="C61:D61"/>
    <mergeCell ref="G61:H61"/>
    <mergeCell ref="I61:J61"/>
    <mergeCell ref="K61:L61"/>
    <mergeCell ref="M61:N61"/>
    <mergeCell ref="O61:R61"/>
    <mergeCell ref="A62:H62"/>
    <mergeCell ref="I62:L62"/>
    <mergeCell ref="M62:O62"/>
    <mergeCell ref="P62:R62"/>
    <mergeCell ref="A63:H63"/>
    <mergeCell ref="O2:R2"/>
    <mergeCell ref="K18:M18"/>
    <mergeCell ref="O18:Q18"/>
    <mergeCell ref="K4:Q9"/>
    <mergeCell ref="K1:Q1"/>
    <mergeCell ref="K2:M2"/>
    <mergeCell ref="K3:M3"/>
    <mergeCell ref="K12:Q13"/>
    <mergeCell ref="A4:I4"/>
    <mergeCell ref="B5:I8"/>
    <mergeCell ref="A9:I9"/>
    <mergeCell ref="A19:R19"/>
    <mergeCell ref="K14:Q14"/>
    <mergeCell ref="K16:M16"/>
    <mergeCell ref="O16:Q16"/>
    <mergeCell ref="B12:I12"/>
    <mergeCell ref="B13:I13"/>
    <mergeCell ref="B14:I14"/>
    <mergeCell ref="B15:I15"/>
    <mergeCell ref="K15:O15"/>
    <mergeCell ref="F17:I17"/>
    <mergeCell ref="K17:O17"/>
    <mergeCell ref="I55:L55"/>
    <mergeCell ref="K59:L59"/>
    <mergeCell ref="M57:R57"/>
    <mergeCell ref="M58:N58"/>
    <mergeCell ref="B23:E23"/>
    <mergeCell ref="B25:E25"/>
    <mergeCell ref="B27:E27"/>
    <mergeCell ref="B31:E31"/>
    <mergeCell ref="B33:E33"/>
    <mergeCell ref="B26:E26"/>
    <mergeCell ref="B28:E28"/>
    <mergeCell ref="B32:E32"/>
    <mergeCell ref="B29:E29"/>
    <mergeCell ref="B30:E30"/>
    <mergeCell ref="O42:Q42"/>
    <mergeCell ref="I58:J58"/>
    <mergeCell ref="O58:R58"/>
    <mergeCell ref="A57:H57"/>
    <mergeCell ref="I57:L57"/>
    <mergeCell ref="M59:N59"/>
    <mergeCell ref="M54:R54"/>
    <mergeCell ref="M55:R55"/>
    <mergeCell ref="A59:B59"/>
    <mergeCell ref="C59:D59"/>
    <mergeCell ref="G59:H59"/>
    <mergeCell ref="I59:J59"/>
    <mergeCell ref="O59:Q59"/>
    <mergeCell ref="A54:E54"/>
    <mergeCell ref="F54:H54"/>
    <mergeCell ref="I54:L54"/>
    <mergeCell ref="A55:E55"/>
    <mergeCell ref="F55:H55"/>
  </mergeCells>
  <pageMargins left="0.25" right="0.25" top="0.25" bottom="0.5" header="0.25" footer="0.2"/>
  <pageSetup orientation="portrait" r:id="rId1"/>
  <headerFooter>
    <oddFooter>&amp;L&amp;8AGR-8240 (N/7/25)&amp;C&amp;8Information collected by WSDA becomes a public record and may be disclosed unless exempted by federal or state law.</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63"/>
  <sheetViews>
    <sheetView showGridLines="0" showZeros="0" zoomScale="120" zoomScaleNormal="120" workbookViewId="0">
      <selection activeCell="I23" sqref="I23"/>
    </sheetView>
  </sheetViews>
  <sheetFormatPr defaultColWidth="9.140625" defaultRowHeight="1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61" customFormat="1" ht="15" customHeight="1">
      <c r="A1" s="58"/>
      <c r="B1" s="59"/>
      <c r="C1" s="60"/>
      <c r="D1" s="59" t="s">
        <v>18</v>
      </c>
      <c r="E1" s="59"/>
      <c r="F1" s="59"/>
      <c r="G1" s="59"/>
      <c r="H1" s="59"/>
      <c r="I1" s="59"/>
      <c r="J1" s="102"/>
      <c r="K1" s="148" t="s">
        <v>19</v>
      </c>
      <c r="L1" s="148"/>
      <c r="M1" s="148"/>
      <c r="N1" s="148"/>
      <c r="O1" s="148"/>
      <c r="P1" s="148"/>
      <c r="Q1" s="148"/>
      <c r="R1" s="103"/>
    </row>
    <row r="2" spans="1:18" s="61" customFormat="1" ht="12.75">
      <c r="A2" s="62"/>
      <c r="B2" s="63"/>
      <c r="D2" s="64" t="s">
        <v>20</v>
      </c>
      <c r="E2" s="63"/>
      <c r="F2" s="63"/>
      <c r="G2" s="63"/>
      <c r="H2" s="63"/>
      <c r="I2" s="63"/>
      <c r="J2" s="104"/>
      <c r="K2" s="169" t="s">
        <v>21</v>
      </c>
      <c r="L2" s="169"/>
      <c r="M2" s="169"/>
      <c r="N2" s="105"/>
      <c r="O2" s="168" t="s">
        <v>22</v>
      </c>
      <c r="P2" s="169"/>
      <c r="Q2" s="169"/>
      <c r="R2" s="170"/>
    </row>
    <row r="3" spans="1:18" s="61" customFormat="1" ht="16.5" customHeight="1">
      <c r="A3" s="65"/>
      <c r="B3" s="122"/>
      <c r="C3" s="56"/>
      <c r="D3" s="66" t="s">
        <v>23</v>
      </c>
      <c r="E3" s="122"/>
      <c r="F3" s="67"/>
      <c r="G3" s="56"/>
      <c r="H3" s="68"/>
      <c r="I3" s="122"/>
      <c r="J3" s="69"/>
      <c r="K3" s="173">
        <v>4950</v>
      </c>
      <c r="L3" s="173"/>
      <c r="M3" s="173"/>
      <c r="N3" s="106"/>
      <c r="O3" s="54"/>
      <c r="P3" s="56"/>
      <c r="Q3" s="57" t="str">
        <f>July!I57</f>
        <v>K</v>
      </c>
      <c r="R3" s="69"/>
    </row>
    <row r="4" spans="1:18" s="61" customFormat="1" ht="14.25" customHeight="1">
      <c r="A4" s="147" t="s">
        <v>25</v>
      </c>
      <c r="B4" s="148"/>
      <c r="C4" s="148"/>
      <c r="D4" s="148"/>
      <c r="E4" s="148"/>
      <c r="F4" s="148"/>
      <c r="G4" s="148"/>
      <c r="H4" s="148"/>
      <c r="I4" s="148"/>
      <c r="J4" s="108"/>
      <c r="K4" s="211" t="s">
        <v>76</v>
      </c>
      <c r="L4" s="211"/>
      <c r="M4" s="211"/>
      <c r="N4" s="211"/>
      <c r="O4" s="211"/>
      <c r="P4" s="211"/>
      <c r="Q4" s="211"/>
      <c r="R4" s="70"/>
    </row>
    <row r="5" spans="1:18" s="61" customFormat="1" ht="13.5" customHeight="1">
      <c r="A5" s="58"/>
      <c r="B5" s="149" t="s">
        <v>27</v>
      </c>
      <c r="C5" s="150"/>
      <c r="D5" s="150"/>
      <c r="E5" s="150"/>
      <c r="F5" s="150"/>
      <c r="G5" s="150"/>
      <c r="H5" s="150"/>
      <c r="I5" s="150"/>
      <c r="J5" s="109"/>
      <c r="K5" s="212"/>
      <c r="L5" s="212"/>
      <c r="M5" s="212"/>
      <c r="N5" s="212"/>
      <c r="O5" s="212"/>
      <c r="P5" s="212"/>
      <c r="Q5" s="212"/>
      <c r="R5" s="70"/>
    </row>
    <row r="6" spans="1:18" s="61" customFormat="1" ht="13.5" customHeight="1">
      <c r="A6" s="62"/>
      <c r="B6" s="151"/>
      <c r="C6" s="151"/>
      <c r="D6" s="151"/>
      <c r="E6" s="151"/>
      <c r="F6" s="151"/>
      <c r="G6" s="151"/>
      <c r="H6" s="151"/>
      <c r="I6" s="151"/>
      <c r="J6" s="109"/>
      <c r="K6" s="212"/>
      <c r="L6" s="212"/>
      <c r="M6" s="212"/>
      <c r="N6" s="212"/>
      <c r="O6" s="212"/>
      <c r="P6" s="212"/>
      <c r="Q6" s="212"/>
      <c r="R6" s="70"/>
    </row>
    <row r="7" spans="1:18" s="61" customFormat="1" ht="13.5" customHeight="1">
      <c r="A7" s="62"/>
      <c r="B7" s="151"/>
      <c r="C7" s="151"/>
      <c r="D7" s="151"/>
      <c r="E7" s="151"/>
      <c r="F7" s="151"/>
      <c r="G7" s="151"/>
      <c r="H7" s="151"/>
      <c r="I7" s="151"/>
      <c r="J7" s="109"/>
      <c r="K7" s="212"/>
      <c r="L7" s="212"/>
      <c r="M7" s="212"/>
      <c r="N7" s="212"/>
      <c r="O7" s="212"/>
      <c r="P7" s="212"/>
      <c r="Q7" s="212"/>
      <c r="R7" s="70"/>
    </row>
    <row r="8" spans="1:18" s="61" customFormat="1" ht="13.5" customHeight="1">
      <c r="A8" s="71"/>
      <c r="B8" s="152"/>
      <c r="C8" s="152"/>
      <c r="D8" s="152"/>
      <c r="E8" s="152"/>
      <c r="F8" s="152"/>
      <c r="G8" s="152"/>
      <c r="H8" s="152"/>
      <c r="I8" s="152"/>
      <c r="J8" s="110"/>
      <c r="K8" s="212"/>
      <c r="L8" s="212"/>
      <c r="M8" s="212"/>
      <c r="N8" s="212"/>
      <c r="O8" s="212"/>
      <c r="P8" s="212"/>
      <c r="Q8" s="212"/>
      <c r="R8" s="70"/>
    </row>
    <row r="9" spans="1:18" s="3" customFormat="1" ht="14.25" customHeight="1">
      <c r="A9" s="203" t="s">
        <v>28</v>
      </c>
      <c r="B9" s="204"/>
      <c r="C9" s="204"/>
      <c r="D9" s="204"/>
      <c r="E9" s="204"/>
      <c r="F9" s="204"/>
      <c r="G9" s="204"/>
      <c r="H9" s="204"/>
      <c r="I9" s="204"/>
      <c r="J9" s="114"/>
      <c r="K9" s="212"/>
      <c r="L9" s="212"/>
      <c r="M9" s="212"/>
      <c r="N9" s="212"/>
      <c r="O9" s="212"/>
      <c r="P9" s="212"/>
      <c r="Q9" s="212"/>
      <c r="R9" s="7"/>
    </row>
    <row r="10" spans="1:18" s="1" customFormat="1" ht="12" customHeight="1">
      <c r="A10" s="72"/>
      <c r="B10" s="93" t="s">
        <v>29</v>
      </c>
      <c r="C10" s="73"/>
      <c r="D10" s="73"/>
      <c r="E10" s="73"/>
      <c r="F10" s="73"/>
      <c r="G10" s="73"/>
      <c r="H10" s="73"/>
      <c r="I10" s="73"/>
      <c r="J10" s="75"/>
      <c r="K10" s="119"/>
      <c r="L10" s="119"/>
      <c r="M10" s="119"/>
      <c r="N10" s="119"/>
      <c r="O10" s="119"/>
      <c r="P10" s="119"/>
      <c r="Q10" s="119"/>
      <c r="R10" s="121"/>
    </row>
    <row r="11" spans="1:18" s="1" customFormat="1" ht="12" customHeight="1">
      <c r="A11" s="74"/>
      <c r="B11" s="111" t="s">
        <v>30</v>
      </c>
      <c r="C11" s="125"/>
      <c r="D11" s="125"/>
      <c r="E11" s="125"/>
      <c r="F11" s="125"/>
      <c r="G11" s="125"/>
      <c r="H11" s="125"/>
      <c r="I11" s="125"/>
      <c r="J11" s="75"/>
      <c r="K11" s="119"/>
      <c r="L11" s="119"/>
      <c r="M11" s="119"/>
      <c r="N11" s="119"/>
      <c r="O11" s="119"/>
      <c r="P11" s="119"/>
      <c r="Q11" s="119"/>
      <c r="R11" s="121"/>
    </row>
    <row r="12" spans="1:18" s="1" customFormat="1" ht="15" customHeight="1">
      <c r="A12" s="74"/>
      <c r="B12" s="206">
        <f>July!B12</f>
        <v>0</v>
      </c>
      <c r="C12" s="207"/>
      <c r="D12" s="207"/>
      <c r="E12" s="207"/>
      <c r="F12" s="207"/>
      <c r="G12" s="207"/>
      <c r="H12" s="207"/>
      <c r="I12" s="207"/>
      <c r="J12" s="75"/>
      <c r="K12" s="163"/>
      <c r="L12" s="164"/>
      <c r="M12" s="164"/>
      <c r="N12" s="164"/>
      <c r="O12" s="164"/>
      <c r="P12" s="164"/>
      <c r="Q12" s="164"/>
      <c r="R12" s="75"/>
    </row>
    <row r="13" spans="1:18" s="1" customFormat="1" ht="15" customHeight="1">
      <c r="A13" s="74"/>
      <c r="B13" s="206">
        <f>July!B13</f>
        <v>0</v>
      </c>
      <c r="C13" s="207"/>
      <c r="D13" s="207"/>
      <c r="E13" s="207"/>
      <c r="F13" s="207"/>
      <c r="G13" s="207"/>
      <c r="H13" s="207"/>
      <c r="I13" s="207"/>
      <c r="J13" s="75"/>
      <c r="K13" s="165"/>
      <c r="L13" s="166"/>
      <c r="M13" s="166"/>
      <c r="N13" s="166"/>
      <c r="O13" s="166"/>
      <c r="P13" s="166"/>
      <c r="Q13" s="166"/>
      <c r="R13" s="75"/>
    </row>
    <row r="14" spans="1:18" s="1" customFormat="1" ht="15" customHeight="1">
      <c r="A14" s="74"/>
      <c r="B14" s="206">
        <f>July!B14</f>
        <v>0</v>
      </c>
      <c r="C14" s="207"/>
      <c r="D14" s="207"/>
      <c r="E14" s="207"/>
      <c r="F14" s="207"/>
      <c r="G14" s="207"/>
      <c r="H14" s="207"/>
      <c r="I14" s="207"/>
      <c r="J14" s="75"/>
      <c r="K14" s="205" t="s">
        <v>31</v>
      </c>
      <c r="L14" s="205"/>
      <c r="M14" s="205"/>
      <c r="N14" s="205"/>
      <c r="O14" s="205"/>
      <c r="P14" s="205"/>
      <c r="Q14" s="205"/>
      <c r="R14" s="75"/>
    </row>
    <row r="15" spans="1:18" s="1" customFormat="1" ht="15" customHeight="1">
      <c r="A15" s="74"/>
      <c r="B15" s="206">
        <f>July!B15</f>
        <v>0</v>
      </c>
      <c r="C15" s="207"/>
      <c r="D15" s="207"/>
      <c r="E15" s="207"/>
      <c r="F15" s="207"/>
      <c r="G15" s="207"/>
      <c r="H15" s="207"/>
      <c r="I15" s="207"/>
      <c r="J15" s="75"/>
      <c r="K15" s="127"/>
      <c r="L15" s="128"/>
      <c r="M15" s="128"/>
      <c r="N15" s="128"/>
      <c r="O15" s="128"/>
      <c r="P15" s="120"/>
      <c r="Q15" s="115"/>
      <c r="R15" s="75"/>
    </row>
    <row r="16" spans="1:18" s="1" customFormat="1" ht="3" customHeight="1">
      <c r="A16" s="74"/>
      <c r="B16" s="76"/>
      <c r="C16" s="76"/>
      <c r="D16" s="76"/>
      <c r="E16" s="76"/>
      <c r="F16" s="76"/>
      <c r="G16" s="76"/>
      <c r="H16" s="76"/>
      <c r="I16" s="76"/>
      <c r="J16" s="75"/>
      <c r="K16" s="205"/>
      <c r="L16" s="205"/>
      <c r="M16" s="205"/>
      <c r="N16" s="41"/>
      <c r="O16" s="205"/>
      <c r="P16" s="205"/>
      <c r="Q16" s="205"/>
      <c r="R16" s="75"/>
    </row>
    <row r="17" spans="1:19" s="1" customFormat="1" ht="15" customHeight="1">
      <c r="A17" s="74"/>
      <c r="B17" s="116" t="s">
        <v>32</v>
      </c>
      <c r="C17" s="77"/>
      <c r="D17" s="77"/>
      <c r="E17" s="77"/>
      <c r="F17" s="208">
        <f>July!F17</f>
        <v>0</v>
      </c>
      <c r="G17" s="209"/>
      <c r="H17" s="209"/>
      <c r="I17" s="209"/>
      <c r="J17" s="75"/>
      <c r="K17" s="210" t="s">
        <v>33</v>
      </c>
      <c r="L17" s="205"/>
      <c r="M17" s="205"/>
      <c r="N17" s="205"/>
      <c r="O17" s="205"/>
      <c r="P17" s="41"/>
      <c r="Q17" s="41" t="s">
        <v>34</v>
      </c>
      <c r="R17" s="75"/>
    </row>
    <row r="18" spans="1:19" s="1" customFormat="1" ht="6" customHeight="1">
      <c r="A18" s="78"/>
      <c r="B18" s="79"/>
      <c r="C18" s="79"/>
      <c r="D18" s="79"/>
      <c r="E18" s="79"/>
      <c r="F18" s="79"/>
      <c r="G18" s="79"/>
      <c r="H18" s="79"/>
      <c r="I18" s="79"/>
      <c r="J18" s="117"/>
      <c r="K18" s="205"/>
      <c r="L18" s="205"/>
      <c r="M18" s="205"/>
      <c r="N18" s="41"/>
      <c r="O18" s="205"/>
      <c r="P18" s="205"/>
      <c r="Q18" s="205"/>
      <c r="R18" s="75"/>
    </row>
    <row r="19" spans="1:19" s="4" customFormat="1" ht="21" customHeight="1">
      <c r="A19" s="155" t="s">
        <v>35</v>
      </c>
      <c r="B19" s="156"/>
      <c r="C19" s="156"/>
      <c r="D19" s="156"/>
      <c r="E19" s="156"/>
      <c r="F19" s="156"/>
      <c r="G19" s="156"/>
      <c r="H19" s="156"/>
      <c r="I19" s="156"/>
      <c r="J19" s="156"/>
      <c r="K19" s="156"/>
      <c r="L19" s="156"/>
      <c r="M19" s="156"/>
      <c r="N19" s="156"/>
      <c r="O19" s="156"/>
      <c r="P19" s="156"/>
      <c r="Q19" s="156"/>
      <c r="R19" s="157"/>
    </row>
    <row r="20" spans="1:19" s="14" customFormat="1" ht="6" customHeight="1">
      <c r="A20" s="22"/>
      <c r="B20" s="23"/>
      <c r="C20" s="23"/>
      <c r="D20" s="23"/>
      <c r="E20" s="23"/>
      <c r="F20" s="23"/>
      <c r="G20" s="23"/>
      <c r="H20" s="23"/>
      <c r="I20" s="23"/>
      <c r="J20" s="23"/>
      <c r="K20" s="23"/>
      <c r="L20" s="23"/>
      <c r="M20" s="23"/>
      <c r="N20" s="23"/>
      <c r="O20" s="23"/>
      <c r="P20" s="23"/>
      <c r="Q20" s="23"/>
      <c r="R20" s="24"/>
    </row>
    <row r="21" spans="1:19" s="14" customFormat="1" ht="26.25" customHeight="1">
      <c r="A21" s="97" t="s">
        <v>36</v>
      </c>
      <c r="G21" s="15" t="s">
        <v>37</v>
      </c>
      <c r="H21" s="15"/>
      <c r="I21" s="15" t="s">
        <v>38</v>
      </c>
      <c r="J21" s="15"/>
      <c r="K21" s="15" t="s">
        <v>39</v>
      </c>
      <c r="L21" s="15"/>
      <c r="M21" s="15" t="s">
        <v>40</v>
      </c>
      <c r="N21" s="15"/>
      <c r="O21" s="15" t="s">
        <v>41</v>
      </c>
      <c r="P21" s="15"/>
      <c r="Q21" s="15" t="s">
        <v>42</v>
      </c>
      <c r="R21" s="34"/>
      <c r="S21" s="35"/>
    </row>
    <row r="22" spans="1:19" s="14" customFormat="1" ht="1.5" customHeight="1">
      <c r="A22" s="16"/>
      <c r="R22" s="17"/>
    </row>
    <row r="23" spans="1:19" s="14" customFormat="1" ht="13.5" customHeight="1">
      <c r="A23" s="16"/>
      <c r="B23" s="176" t="s">
        <v>43</v>
      </c>
      <c r="C23" s="176"/>
      <c r="D23" s="176"/>
      <c r="E23" s="176"/>
      <c r="G23" s="36">
        <f>July!G23</f>
        <v>0</v>
      </c>
      <c r="I23" s="98"/>
      <c r="K23" s="98"/>
      <c r="M23" s="36">
        <f>SUM(I23+K23)</f>
        <v>0</v>
      </c>
      <c r="O23" s="36">
        <f>SUM(July!M23+Aug!M23+Sept!M23)</f>
        <v>0</v>
      </c>
      <c r="Q23" s="36">
        <f>SUM(G23-O23)</f>
        <v>0</v>
      </c>
      <c r="R23" s="17"/>
    </row>
    <row r="24" spans="1:19" s="14" customFormat="1" ht="1.5" customHeight="1">
      <c r="A24" s="16"/>
      <c r="R24" s="17"/>
    </row>
    <row r="25" spans="1:19" s="14" customFormat="1" ht="13.5" customHeight="1">
      <c r="A25" s="16"/>
      <c r="B25" s="176" t="s">
        <v>44</v>
      </c>
      <c r="C25" s="176"/>
      <c r="D25" s="176"/>
      <c r="E25" s="176"/>
      <c r="G25" s="36">
        <f>July!G25</f>
        <v>0</v>
      </c>
      <c r="I25" s="98"/>
      <c r="K25" s="98"/>
      <c r="M25" s="36">
        <f>SUM(I25+K25)</f>
        <v>0</v>
      </c>
      <c r="O25" s="36">
        <f>SUM(July!M25+Aug!M25+Sept!M25)</f>
        <v>0</v>
      </c>
      <c r="Q25" s="36">
        <f>SUM(G25-O25)</f>
        <v>0</v>
      </c>
      <c r="R25" s="17"/>
    </row>
    <row r="26" spans="1:19" s="14" customFormat="1" ht="1.5" customHeight="1">
      <c r="A26" s="16"/>
      <c r="B26" s="176"/>
      <c r="C26" s="176"/>
      <c r="D26" s="176"/>
      <c r="E26" s="176"/>
      <c r="R26" s="17"/>
    </row>
    <row r="27" spans="1:19" s="14" customFormat="1" ht="13.5" customHeight="1">
      <c r="A27" s="16"/>
      <c r="B27" s="176" t="s">
        <v>45</v>
      </c>
      <c r="C27" s="176"/>
      <c r="D27" s="176"/>
      <c r="E27" s="176"/>
      <c r="G27" s="36">
        <f>July!G27</f>
        <v>0</v>
      </c>
      <c r="I27" s="98"/>
      <c r="K27" s="98"/>
      <c r="M27" s="36">
        <f>SUM(I27+K27)</f>
        <v>0</v>
      </c>
      <c r="O27" s="36">
        <f>SUM(July!M27+Aug!M27+Sept!M27)</f>
        <v>0</v>
      </c>
      <c r="Q27" s="36">
        <f>SUM(G27-O27)</f>
        <v>0</v>
      </c>
      <c r="R27" s="17"/>
    </row>
    <row r="28" spans="1:19" s="14" customFormat="1" ht="1.5" customHeight="1">
      <c r="A28" s="16"/>
      <c r="B28" s="176"/>
      <c r="C28" s="176"/>
      <c r="D28" s="176"/>
      <c r="E28" s="176"/>
      <c r="R28" s="17"/>
    </row>
    <row r="29" spans="1:19" s="14" customFormat="1" ht="13.5" customHeight="1">
      <c r="A29" s="16"/>
      <c r="B29" s="176" t="s">
        <v>46</v>
      </c>
      <c r="C29" s="176"/>
      <c r="D29" s="176"/>
      <c r="E29" s="176"/>
      <c r="G29" s="36">
        <f>July!G29</f>
        <v>0</v>
      </c>
      <c r="I29" s="98"/>
      <c r="K29" s="98"/>
      <c r="M29" s="36">
        <f>SUM(I29+K29)</f>
        <v>0</v>
      </c>
      <c r="O29" s="36">
        <f>SUM(July!M29+Aug!M29+Sept!M29)</f>
        <v>0</v>
      </c>
      <c r="Q29" s="36">
        <f>SUM(G29-O29)</f>
        <v>0</v>
      </c>
      <c r="R29" s="17"/>
    </row>
    <row r="30" spans="1:19" s="14" customFormat="1" ht="1.5" customHeight="1">
      <c r="A30" s="16"/>
      <c r="B30" s="176"/>
      <c r="C30" s="176"/>
      <c r="D30" s="176"/>
      <c r="E30" s="176"/>
      <c r="R30" s="17"/>
    </row>
    <row r="31" spans="1:19" s="14" customFormat="1" ht="13.5" customHeight="1">
      <c r="A31" s="16"/>
      <c r="B31" s="176" t="s">
        <v>47</v>
      </c>
      <c r="C31" s="176"/>
      <c r="D31" s="176"/>
      <c r="E31" s="176"/>
      <c r="G31" s="36">
        <f>July!G31</f>
        <v>0</v>
      </c>
      <c r="I31" s="98"/>
      <c r="K31" s="98"/>
      <c r="M31" s="36">
        <f>SUM(I31+K31)</f>
        <v>0</v>
      </c>
      <c r="O31" s="36">
        <f>SUM(July!M31+Aug!M31+Sept!M31)</f>
        <v>0</v>
      </c>
      <c r="Q31" s="36">
        <f>SUM(G31-O31)</f>
        <v>0</v>
      </c>
      <c r="R31" s="17"/>
    </row>
    <row r="32" spans="1:19" s="14" customFormat="1" ht="1.5" customHeight="1">
      <c r="A32" s="16"/>
      <c r="B32" s="176"/>
      <c r="C32" s="176"/>
      <c r="D32" s="176"/>
      <c r="E32" s="176"/>
      <c r="R32" s="17"/>
    </row>
    <row r="33" spans="1:18" s="14" customFormat="1" ht="13.5" customHeight="1">
      <c r="A33" s="16"/>
      <c r="B33" s="176" t="s">
        <v>48</v>
      </c>
      <c r="C33" s="176"/>
      <c r="D33" s="176"/>
      <c r="E33" s="176"/>
      <c r="G33" s="36">
        <f>July!G33</f>
        <v>0</v>
      </c>
      <c r="I33" s="98"/>
      <c r="K33" s="98"/>
      <c r="M33" s="36">
        <f>SUM(I33+K33)</f>
        <v>0</v>
      </c>
      <c r="O33" s="36">
        <f>SUM(July!M33+Aug!M33+Sept!M33)</f>
        <v>0</v>
      </c>
      <c r="Q33" s="36">
        <f>SUM(G33-O33)</f>
        <v>0</v>
      </c>
      <c r="R33" s="17"/>
    </row>
    <row r="34" spans="1:18" s="14" customFormat="1" ht="1.5" customHeight="1">
      <c r="A34" s="16"/>
      <c r="R34" s="17"/>
    </row>
    <row r="35" spans="1:18" s="14" customFormat="1" ht="13.5" customHeight="1" thickBot="1">
      <c r="A35" s="16"/>
      <c r="B35" s="94" t="s">
        <v>49</v>
      </c>
      <c r="G35" s="37">
        <f>SUM(G23+G25+G27+G29+G31+G33)</f>
        <v>0</v>
      </c>
      <c r="I35" s="37">
        <f>SUM(I23+I25+I27+I29+I31+I33)</f>
        <v>0</v>
      </c>
      <c r="K35" s="37">
        <f>SUM(K23+K25+K27+K29+K31+K33)</f>
        <v>0</v>
      </c>
      <c r="M35" s="37">
        <f>SUM(M23+M25+M27+M29+M31+M33)</f>
        <v>0</v>
      </c>
      <c r="O35" s="37">
        <f>SUM(July!M35+Aug!M35+Sept!M35)</f>
        <v>0</v>
      </c>
      <c r="Q35" s="37">
        <f>SUM(G35-O35)</f>
        <v>0</v>
      </c>
      <c r="R35" s="17"/>
    </row>
    <row r="36" spans="1:18" s="14" customFormat="1" ht="8.25" customHeight="1" thickTop="1">
      <c r="A36" s="19"/>
      <c r="B36" s="20"/>
      <c r="C36" s="20"/>
      <c r="D36" s="20"/>
      <c r="E36" s="20"/>
      <c r="F36" s="20"/>
      <c r="G36" s="20"/>
      <c r="H36" s="20"/>
      <c r="I36" s="20"/>
      <c r="J36" s="20"/>
      <c r="K36" s="20"/>
      <c r="L36" s="20"/>
      <c r="M36" s="20"/>
      <c r="N36" s="20"/>
      <c r="O36" s="20"/>
      <c r="P36" s="20"/>
      <c r="Q36" s="20"/>
      <c r="R36" s="21"/>
    </row>
    <row r="37" spans="1:18" s="14" customFormat="1" ht="6" customHeight="1">
      <c r="A37" s="22"/>
      <c r="B37" s="23"/>
      <c r="C37" s="23"/>
      <c r="D37" s="23"/>
      <c r="E37" s="23"/>
      <c r="F37" s="23"/>
      <c r="G37" s="23"/>
      <c r="H37" s="23"/>
      <c r="I37" s="23"/>
      <c r="J37" s="23"/>
      <c r="K37" s="23"/>
      <c r="L37" s="23"/>
      <c r="M37" s="23"/>
      <c r="N37" s="23"/>
      <c r="O37" s="23"/>
      <c r="P37" s="23"/>
      <c r="Q37" s="23"/>
      <c r="R37" s="24"/>
    </row>
    <row r="38" spans="1:18" s="14" customFormat="1" ht="12.75">
      <c r="A38" s="80"/>
      <c r="R38" s="17"/>
    </row>
    <row r="39" spans="1:18" s="14" customFormat="1" ht="12">
      <c r="A39" s="16"/>
      <c r="I39" s="89"/>
      <c r="R39" s="17"/>
    </row>
    <row r="40" spans="1:18" s="14" customFormat="1" ht="12">
      <c r="A40" s="16"/>
      <c r="B40" s="90"/>
      <c r="R40" s="17"/>
    </row>
    <row r="41" spans="1:18" s="14" customFormat="1" ht="12">
      <c r="A41" s="16"/>
      <c r="B41" s="90"/>
      <c r="R41" s="17"/>
    </row>
    <row r="42" spans="1:18" s="14" customFormat="1" ht="12.75">
      <c r="A42" s="85"/>
      <c r="F42" s="18"/>
      <c r="G42" s="174"/>
      <c r="H42" s="174"/>
      <c r="I42" s="174"/>
      <c r="J42" s="25"/>
      <c r="K42" s="25"/>
      <c r="O42" s="174"/>
      <c r="P42" s="175"/>
      <c r="Q42" s="175"/>
      <c r="R42" s="17"/>
    </row>
    <row r="43" spans="1:18" s="14" customFormat="1" ht="12">
      <c r="A43" s="16"/>
      <c r="G43" s="81"/>
      <c r="I43" s="81"/>
      <c r="O43" s="81"/>
      <c r="Q43" s="81"/>
      <c r="R43" s="17"/>
    </row>
    <row r="44" spans="1:18" s="14" customFormat="1" ht="12">
      <c r="A44" s="16"/>
      <c r="G44" s="81"/>
      <c r="I44" s="81"/>
      <c r="O44" s="81"/>
      <c r="Q44" s="81"/>
      <c r="R44" s="17"/>
    </row>
    <row r="45" spans="1:18" s="14" customFormat="1" ht="12">
      <c r="A45" s="16"/>
      <c r="G45" s="81"/>
      <c r="I45" s="81"/>
      <c r="Q45" s="81"/>
      <c r="R45" s="17"/>
    </row>
    <row r="46" spans="1:18" s="14" customFormat="1" ht="12">
      <c r="A46" s="16"/>
      <c r="B46" s="18"/>
      <c r="G46" s="82"/>
      <c r="I46" s="82"/>
      <c r="K46" s="83"/>
      <c r="R46" s="17"/>
    </row>
    <row r="47" spans="1:18" s="14" customFormat="1" ht="10.5" customHeight="1">
      <c r="A47" s="16"/>
      <c r="K47" s="84"/>
      <c r="R47" s="17"/>
    </row>
    <row r="48" spans="1:18" s="14" customFormat="1" ht="12">
      <c r="A48" s="16"/>
      <c r="B48" s="18"/>
      <c r="G48" s="81"/>
      <c r="I48" s="81"/>
      <c r="K48" s="84"/>
      <c r="R48" s="17"/>
    </row>
    <row r="49" spans="1:18" s="14" customFormat="1" ht="12">
      <c r="A49" s="86"/>
      <c r="G49" s="38"/>
      <c r="O49" s="38"/>
      <c r="R49" s="17"/>
    </row>
    <row r="50" spans="1:18" s="14" customFormat="1" ht="9" customHeight="1">
      <c r="A50" s="19"/>
      <c r="B50" s="20"/>
      <c r="C50" s="20"/>
      <c r="D50" s="20"/>
      <c r="E50" s="20"/>
      <c r="F50" s="20"/>
      <c r="G50" s="20"/>
      <c r="H50" s="20"/>
      <c r="I50" s="20"/>
      <c r="J50" s="20"/>
      <c r="K50" s="20"/>
      <c r="L50" s="20"/>
      <c r="M50" s="20"/>
      <c r="N50" s="20"/>
      <c r="O50" s="20"/>
      <c r="P50" s="20"/>
      <c r="Q50" s="20"/>
      <c r="R50" s="21"/>
    </row>
    <row r="51" spans="1:18" s="46" customFormat="1" ht="16.5" customHeight="1">
      <c r="A51" s="147" t="s">
        <v>50</v>
      </c>
      <c r="B51" s="148"/>
      <c r="C51" s="148"/>
      <c r="D51" s="148"/>
      <c r="E51" s="148"/>
      <c r="F51" s="148"/>
      <c r="G51" s="148"/>
      <c r="H51" s="148"/>
      <c r="I51" s="148"/>
      <c r="J51" s="148"/>
      <c r="K51" s="148"/>
      <c r="L51" s="148"/>
      <c r="M51" s="148"/>
      <c r="N51" s="148"/>
      <c r="O51" s="148"/>
      <c r="P51" s="148"/>
      <c r="Q51" s="148"/>
      <c r="R51" s="214"/>
    </row>
    <row r="52" spans="1:18" s="44" customFormat="1" ht="11.25" customHeight="1">
      <c r="A52" s="131" t="s">
        <v>51</v>
      </c>
      <c r="B52" s="132"/>
      <c r="C52" s="132"/>
      <c r="D52" s="132"/>
      <c r="E52" s="133"/>
      <c r="F52" s="131" t="s">
        <v>52</v>
      </c>
      <c r="G52" s="132"/>
      <c r="H52" s="132"/>
      <c r="I52" s="132"/>
      <c r="J52" s="132"/>
      <c r="K52" s="132"/>
      <c r="L52" s="133"/>
      <c r="M52" s="131" t="s">
        <v>34</v>
      </c>
      <c r="N52" s="132"/>
      <c r="O52" s="132"/>
      <c r="P52" s="132"/>
      <c r="Q52" s="132"/>
      <c r="R52" s="133"/>
    </row>
    <row r="53" spans="1:18" s="45" customFormat="1" ht="13.5" customHeight="1">
      <c r="A53" s="180"/>
      <c r="B53" s="181"/>
      <c r="C53" s="181"/>
      <c r="D53" s="181"/>
      <c r="E53" s="182"/>
      <c r="F53" s="180"/>
      <c r="G53" s="181"/>
      <c r="H53" s="181"/>
      <c r="I53" s="181"/>
      <c r="J53" s="181"/>
      <c r="K53" s="181"/>
      <c r="L53" s="182"/>
      <c r="M53" s="180"/>
      <c r="N53" s="181"/>
      <c r="O53" s="181"/>
      <c r="P53" s="181"/>
      <c r="Q53" s="181"/>
      <c r="R53" s="182"/>
    </row>
    <row r="54" spans="1:18" s="44" customFormat="1" ht="11.25" customHeight="1">
      <c r="A54" s="131" t="s">
        <v>53</v>
      </c>
      <c r="B54" s="132"/>
      <c r="C54" s="132"/>
      <c r="D54" s="132"/>
      <c r="E54" s="133"/>
      <c r="F54" s="131" t="s">
        <v>54</v>
      </c>
      <c r="G54" s="132"/>
      <c r="H54" s="133"/>
      <c r="I54" s="131" t="s">
        <v>55</v>
      </c>
      <c r="J54" s="132"/>
      <c r="K54" s="132"/>
      <c r="L54" s="133"/>
      <c r="M54" s="131" t="s">
        <v>56</v>
      </c>
      <c r="N54" s="132"/>
      <c r="O54" s="132"/>
      <c r="P54" s="132"/>
      <c r="Q54" s="132"/>
      <c r="R54" s="133"/>
    </row>
    <row r="55" spans="1:18" s="46" customFormat="1" ht="13.5" customHeight="1">
      <c r="A55" s="134"/>
      <c r="B55" s="135"/>
      <c r="C55" s="135"/>
      <c r="D55" s="135"/>
      <c r="E55" s="136"/>
      <c r="F55" s="134"/>
      <c r="G55" s="135"/>
      <c r="H55" s="136"/>
      <c r="I55" s="134"/>
      <c r="J55" s="135"/>
      <c r="K55" s="135"/>
      <c r="L55" s="136"/>
      <c r="M55" s="140">
        <f t="shared" ref="M55" si="0">$F$17</f>
        <v>0</v>
      </c>
      <c r="N55" s="192"/>
      <c r="O55" s="193"/>
      <c r="P55" s="193"/>
      <c r="Q55" s="193"/>
      <c r="R55" s="194"/>
    </row>
    <row r="56" spans="1:18" s="44" customFormat="1" ht="11.25" customHeight="1">
      <c r="A56" s="131" t="s">
        <v>57</v>
      </c>
      <c r="B56" s="132"/>
      <c r="C56" s="132"/>
      <c r="D56" s="132"/>
      <c r="E56" s="132"/>
      <c r="F56" s="132"/>
      <c r="G56" s="132"/>
      <c r="H56" s="133"/>
      <c r="I56" s="131" t="s">
        <v>22</v>
      </c>
      <c r="J56" s="132"/>
      <c r="K56" s="132"/>
      <c r="L56" s="133"/>
      <c r="M56" s="131" t="s">
        <v>58</v>
      </c>
      <c r="N56" s="132"/>
      <c r="O56" s="132"/>
      <c r="P56" s="132"/>
      <c r="Q56" s="132"/>
      <c r="R56" s="133"/>
    </row>
    <row r="57" spans="1:18" s="47" customFormat="1" ht="13.5" customHeight="1">
      <c r="A57" s="137"/>
      <c r="B57" s="138"/>
      <c r="C57" s="138"/>
      <c r="D57" s="138"/>
      <c r="E57" s="138"/>
      <c r="F57" s="138"/>
      <c r="G57" s="138"/>
      <c r="H57" s="139"/>
      <c r="I57" s="140" t="str">
        <f>O3&amp;Q3</f>
        <v>K</v>
      </c>
      <c r="J57" s="141"/>
      <c r="K57" s="142"/>
      <c r="L57" s="142"/>
      <c r="M57" s="188" t="str">
        <f>I57&amp;" SFY26 Bridge Pmt"</f>
        <v>K SFY26 Bridge Pmt</v>
      </c>
      <c r="N57" s="189"/>
      <c r="O57" s="190"/>
      <c r="P57" s="190"/>
      <c r="Q57" s="190"/>
      <c r="R57" s="191"/>
    </row>
    <row r="58" spans="1:18" s="51" customFormat="1" ht="20.25" customHeight="1">
      <c r="A58" s="183" t="s">
        <v>59</v>
      </c>
      <c r="B58" s="184"/>
      <c r="C58" s="183" t="s">
        <v>60</v>
      </c>
      <c r="D58" s="184"/>
      <c r="E58" s="48" t="s">
        <v>61</v>
      </c>
      <c r="F58" s="48" t="s">
        <v>62</v>
      </c>
      <c r="G58" s="49" t="s">
        <v>63</v>
      </c>
      <c r="H58" s="50"/>
      <c r="I58" s="183" t="s">
        <v>64</v>
      </c>
      <c r="J58" s="184"/>
      <c r="K58" s="183" t="s">
        <v>65</v>
      </c>
      <c r="L58" s="184"/>
      <c r="M58" s="185" t="s">
        <v>66</v>
      </c>
      <c r="N58" s="186"/>
      <c r="O58" s="185" t="s">
        <v>67</v>
      </c>
      <c r="P58" s="187"/>
      <c r="Q58" s="187"/>
      <c r="R58" s="186"/>
    </row>
    <row r="59" spans="1:18" s="47" customFormat="1" ht="13.5" customHeight="1">
      <c r="A59" s="129"/>
      <c r="B59" s="130"/>
      <c r="C59" s="129" t="s">
        <v>68</v>
      </c>
      <c r="D59" s="130"/>
      <c r="E59" s="52" t="s">
        <v>69</v>
      </c>
      <c r="F59" s="52" t="s">
        <v>70</v>
      </c>
      <c r="G59" s="129" t="s">
        <v>71</v>
      </c>
      <c r="H59" s="130"/>
      <c r="I59" s="129" t="s">
        <v>72</v>
      </c>
      <c r="J59" s="130"/>
      <c r="K59" s="143"/>
      <c r="L59" s="144"/>
      <c r="M59" s="129"/>
      <c r="N59" s="130"/>
      <c r="O59" s="145" t="str">
        <f>I57&amp;" SFY26 Bridge Sep."</f>
        <v>K SFY26 Bridge Sep.</v>
      </c>
      <c r="P59" s="146"/>
      <c r="Q59" s="146"/>
      <c r="R59" s="91"/>
    </row>
    <row r="60" spans="1:18" s="47" customFormat="1" ht="13.5" customHeight="1">
      <c r="A60" s="129"/>
      <c r="B60" s="130"/>
      <c r="C60" s="129"/>
      <c r="D60" s="130"/>
      <c r="E60" s="52"/>
      <c r="F60" s="52"/>
      <c r="G60" s="143"/>
      <c r="H60" s="144"/>
      <c r="I60" s="143"/>
      <c r="J60" s="144"/>
      <c r="K60" s="143"/>
      <c r="L60" s="144"/>
      <c r="M60" s="129"/>
      <c r="N60" s="130"/>
      <c r="O60" s="143"/>
      <c r="P60" s="202"/>
      <c r="Q60" s="202"/>
      <c r="R60" s="144"/>
    </row>
    <row r="61" spans="1:18" s="47" customFormat="1" ht="13.5" customHeight="1">
      <c r="A61" s="137"/>
      <c r="B61" s="139"/>
      <c r="C61" s="137"/>
      <c r="D61" s="139"/>
      <c r="E61" s="53"/>
      <c r="F61" s="53"/>
      <c r="G61" s="180"/>
      <c r="H61" s="182"/>
      <c r="I61" s="180"/>
      <c r="J61" s="182"/>
      <c r="K61" s="180"/>
      <c r="L61" s="182"/>
      <c r="M61" s="137"/>
      <c r="N61" s="139"/>
      <c r="O61" s="180"/>
      <c r="P61" s="181"/>
      <c r="Q61" s="181"/>
      <c r="R61" s="182"/>
    </row>
    <row r="62" spans="1:18" s="44" customFormat="1" ht="11.25" customHeight="1">
      <c r="A62" s="131" t="s">
        <v>73</v>
      </c>
      <c r="B62" s="132"/>
      <c r="C62" s="132"/>
      <c r="D62" s="132"/>
      <c r="E62" s="132"/>
      <c r="F62" s="132"/>
      <c r="G62" s="132"/>
      <c r="H62" s="133"/>
      <c r="I62" s="131" t="s">
        <v>34</v>
      </c>
      <c r="J62" s="132"/>
      <c r="K62" s="132"/>
      <c r="L62" s="133"/>
      <c r="M62" s="131" t="s">
        <v>74</v>
      </c>
      <c r="N62" s="132"/>
      <c r="O62" s="213"/>
      <c r="P62" s="131" t="s">
        <v>75</v>
      </c>
      <c r="Q62" s="132"/>
      <c r="R62" s="133"/>
    </row>
    <row r="63" spans="1:18" s="45" customFormat="1" ht="13.5" customHeight="1">
      <c r="A63" s="180"/>
      <c r="B63" s="181"/>
      <c r="C63" s="181"/>
      <c r="D63" s="181"/>
      <c r="E63" s="181"/>
      <c r="F63" s="181"/>
      <c r="G63" s="181"/>
      <c r="H63" s="182"/>
      <c r="I63" s="180"/>
      <c r="J63" s="181"/>
      <c r="K63" s="181"/>
      <c r="L63" s="182"/>
      <c r="M63" s="180"/>
      <c r="N63" s="181"/>
      <c r="O63" s="181"/>
      <c r="P63" s="180"/>
      <c r="Q63" s="181"/>
      <c r="R63" s="182"/>
    </row>
  </sheetData>
  <sheetProtection algorithmName="SHA-512" hashValue="U/Q0oKPGkmX7QigZm5xVk2Mk7Scp+WHg5OQlxYYuPpipJFMlLoB+761aXc8yDOuvFxkvAOOncnIVArqRVyPEHg==" saltValue="FuVlmzuTUJvVdxhDl1FhAQ==" spinCount="100000" sheet="1" selectLockedCells="1"/>
  <mergeCells count="90">
    <mergeCell ref="B29:E29"/>
    <mergeCell ref="B30:E30"/>
    <mergeCell ref="A62:H62"/>
    <mergeCell ref="I62:L62"/>
    <mergeCell ref="M62:O62"/>
    <mergeCell ref="M61:N61"/>
    <mergeCell ref="O61:R61"/>
    <mergeCell ref="A59:B59"/>
    <mergeCell ref="C59:D59"/>
    <mergeCell ref="G59:H59"/>
    <mergeCell ref="I59:J59"/>
    <mergeCell ref="K59:L59"/>
    <mergeCell ref="M59:N59"/>
    <mergeCell ref="A60:B60"/>
    <mergeCell ref="C60:D60"/>
    <mergeCell ref="G60:H60"/>
    <mergeCell ref="P62:R62"/>
    <mergeCell ref="A63:H63"/>
    <mergeCell ref="I63:L63"/>
    <mergeCell ref="M63:O63"/>
    <mergeCell ref="P63:R63"/>
    <mergeCell ref="I60:J60"/>
    <mergeCell ref="K60:L60"/>
    <mergeCell ref="M60:N60"/>
    <mergeCell ref="O60:R60"/>
    <mergeCell ref="A61:B61"/>
    <mergeCell ref="C61:D61"/>
    <mergeCell ref="G61:H61"/>
    <mergeCell ref="I61:J61"/>
    <mergeCell ref="K61:L61"/>
    <mergeCell ref="O58:R58"/>
    <mergeCell ref="A55:E55"/>
    <mergeCell ref="F55:H55"/>
    <mergeCell ref="I55:L55"/>
    <mergeCell ref="M55:R55"/>
    <mergeCell ref="A58:B58"/>
    <mergeCell ref="C58:D58"/>
    <mergeCell ref="I58:J58"/>
    <mergeCell ref="K58:L58"/>
    <mergeCell ref="M58:N58"/>
    <mergeCell ref="A57:H57"/>
    <mergeCell ref="I57:L57"/>
    <mergeCell ref="A56:H56"/>
    <mergeCell ref="I56:L56"/>
    <mergeCell ref="M56:R56"/>
    <mergeCell ref="M57:R57"/>
    <mergeCell ref="A53:E53"/>
    <mergeCell ref="F53:L53"/>
    <mergeCell ref="M53:R53"/>
    <mergeCell ref="A54:E54"/>
    <mergeCell ref="F54:H54"/>
    <mergeCell ref="I54:L54"/>
    <mergeCell ref="M54:R54"/>
    <mergeCell ref="K1:Q1"/>
    <mergeCell ref="A51:R51"/>
    <mergeCell ref="A52:E52"/>
    <mergeCell ref="F52:L52"/>
    <mergeCell ref="M52:R52"/>
    <mergeCell ref="A4:I4"/>
    <mergeCell ref="B5:I8"/>
    <mergeCell ref="A9:I9"/>
    <mergeCell ref="B14:I14"/>
    <mergeCell ref="O2:R2"/>
    <mergeCell ref="K14:Q14"/>
    <mergeCell ref="K4:Q9"/>
    <mergeCell ref="B28:E28"/>
    <mergeCell ref="B32:E32"/>
    <mergeCell ref="B15:I15"/>
    <mergeCell ref="K15:O15"/>
    <mergeCell ref="K18:M18"/>
    <mergeCell ref="O18:Q18"/>
    <mergeCell ref="K16:M16"/>
    <mergeCell ref="O16:Q16"/>
    <mergeCell ref="K17:O17"/>
    <mergeCell ref="O59:Q59"/>
    <mergeCell ref="K2:M2"/>
    <mergeCell ref="K3:M3"/>
    <mergeCell ref="B12:I12"/>
    <mergeCell ref="K12:Q13"/>
    <mergeCell ref="B13:I13"/>
    <mergeCell ref="A19:R19"/>
    <mergeCell ref="G42:I42"/>
    <mergeCell ref="O42:Q42"/>
    <mergeCell ref="B23:E23"/>
    <mergeCell ref="B25:E25"/>
    <mergeCell ref="B27:E27"/>
    <mergeCell ref="B31:E31"/>
    <mergeCell ref="B33:E33"/>
    <mergeCell ref="B26:E26"/>
    <mergeCell ref="F17:I17"/>
  </mergeCells>
  <pageMargins left="0.25" right="0.25" top="0.25" bottom="0.5" header="0.25" footer="0.2"/>
  <pageSetup orientation="portrait" r:id="rId1"/>
  <headerFooter>
    <oddFooter>&amp;L&amp;8AGR-8240 (N/7/25)&amp;C&amp;8Information collected by WSDA becomes a public record and may be disclosed unless exempted by federal or state law.</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63"/>
  <sheetViews>
    <sheetView showGridLines="0" showZeros="0" zoomScale="120" zoomScaleNormal="120" workbookViewId="0">
      <selection activeCell="I23" sqref="I23"/>
    </sheetView>
  </sheetViews>
  <sheetFormatPr defaultColWidth="9.140625" defaultRowHeight="1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61" customFormat="1" ht="15" customHeight="1">
      <c r="A1" s="58"/>
      <c r="B1" s="59"/>
      <c r="C1" s="60"/>
      <c r="D1" s="59" t="s">
        <v>18</v>
      </c>
      <c r="E1" s="59"/>
      <c r="F1" s="59"/>
      <c r="G1" s="59"/>
      <c r="H1" s="59"/>
      <c r="I1" s="59"/>
      <c r="J1" s="102"/>
      <c r="K1" s="148" t="s">
        <v>19</v>
      </c>
      <c r="L1" s="148"/>
      <c r="M1" s="148"/>
      <c r="N1" s="148"/>
      <c r="O1" s="148"/>
      <c r="P1" s="148"/>
      <c r="Q1" s="148"/>
      <c r="R1" s="103"/>
    </row>
    <row r="2" spans="1:18" s="61" customFormat="1" ht="12.75">
      <c r="A2" s="62"/>
      <c r="B2" s="63"/>
      <c r="D2" s="64" t="s">
        <v>20</v>
      </c>
      <c r="E2" s="63"/>
      <c r="F2" s="63"/>
      <c r="G2" s="63"/>
      <c r="H2" s="63"/>
      <c r="I2" s="63"/>
      <c r="J2" s="104"/>
      <c r="K2" s="169" t="s">
        <v>21</v>
      </c>
      <c r="L2" s="169"/>
      <c r="M2" s="169"/>
      <c r="N2" s="105"/>
      <c r="O2" s="168" t="s">
        <v>22</v>
      </c>
      <c r="P2" s="169"/>
      <c r="Q2" s="169"/>
      <c r="R2" s="170"/>
    </row>
    <row r="3" spans="1:18" s="61" customFormat="1" ht="16.5" customHeight="1">
      <c r="A3" s="65"/>
      <c r="B3" s="122"/>
      <c r="C3" s="56"/>
      <c r="D3" s="66" t="s">
        <v>23</v>
      </c>
      <c r="E3" s="122"/>
      <c r="F3" s="67"/>
      <c r="G3" s="56"/>
      <c r="H3" s="68"/>
      <c r="I3" s="122"/>
      <c r="J3" s="69"/>
      <c r="K3" s="173">
        <v>4950</v>
      </c>
      <c r="L3" s="173"/>
      <c r="M3" s="173"/>
      <c r="N3" s="106"/>
      <c r="O3" s="54"/>
      <c r="P3" s="56"/>
      <c r="Q3" s="57" t="str">
        <f>July!I57</f>
        <v>K</v>
      </c>
      <c r="R3" s="69"/>
    </row>
    <row r="4" spans="1:18" s="61" customFormat="1" ht="14.25" customHeight="1">
      <c r="A4" s="147" t="s">
        <v>25</v>
      </c>
      <c r="B4" s="148"/>
      <c r="C4" s="148"/>
      <c r="D4" s="148"/>
      <c r="E4" s="148"/>
      <c r="F4" s="148"/>
      <c r="G4" s="148"/>
      <c r="H4" s="148"/>
      <c r="I4" s="148"/>
      <c r="J4" s="108"/>
      <c r="K4" s="211" t="s">
        <v>76</v>
      </c>
      <c r="L4" s="211"/>
      <c r="M4" s="211"/>
      <c r="N4" s="211"/>
      <c r="O4" s="211"/>
      <c r="P4" s="211"/>
      <c r="Q4" s="211"/>
      <c r="R4" s="70"/>
    </row>
    <row r="5" spans="1:18" s="61" customFormat="1" ht="13.5" customHeight="1">
      <c r="A5" s="58"/>
      <c r="B5" s="149" t="s">
        <v>27</v>
      </c>
      <c r="C5" s="150"/>
      <c r="D5" s="150"/>
      <c r="E5" s="150"/>
      <c r="F5" s="150"/>
      <c r="G5" s="150"/>
      <c r="H5" s="150"/>
      <c r="I5" s="150"/>
      <c r="J5" s="109"/>
      <c r="K5" s="212"/>
      <c r="L5" s="212"/>
      <c r="M5" s="212"/>
      <c r="N5" s="212"/>
      <c r="O5" s="212"/>
      <c r="P5" s="212"/>
      <c r="Q5" s="212"/>
      <c r="R5" s="70"/>
    </row>
    <row r="6" spans="1:18" s="61" customFormat="1" ht="13.5" customHeight="1">
      <c r="A6" s="62"/>
      <c r="B6" s="151"/>
      <c r="C6" s="151"/>
      <c r="D6" s="151"/>
      <c r="E6" s="151"/>
      <c r="F6" s="151"/>
      <c r="G6" s="151"/>
      <c r="H6" s="151"/>
      <c r="I6" s="151"/>
      <c r="J6" s="109"/>
      <c r="K6" s="212"/>
      <c r="L6" s="212"/>
      <c r="M6" s="212"/>
      <c r="N6" s="212"/>
      <c r="O6" s="212"/>
      <c r="P6" s="212"/>
      <c r="Q6" s="212"/>
      <c r="R6" s="70"/>
    </row>
    <row r="7" spans="1:18" s="61" customFormat="1" ht="13.5" customHeight="1">
      <c r="A7" s="62"/>
      <c r="B7" s="151"/>
      <c r="C7" s="151"/>
      <c r="D7" s="151"/>
      <c r="E7" s="151"/>
      <c r="F7" s="151"/>
      <c r="G7" s="151"/>
      <c r="H7" s="151"/>
      <c r="I7" s="151"/>
      <c r="J7" s="109"/>
      <c r="K7" s="212"/>
      <c r="L7" s="212"/>
      <c r="M7" s="212"/>
      <c r="N7" s="212"/>
      <c r="O7" s="212"/>
      <c r="P7" s="212"/>
      <c r="Q7" s="212"/>
      <c r="R7" s="70"/>
    </row>
    <row r="8" spans="1:18" s="61" customFormat="1" ht="13.5" customHeight="1">
      <c r="A8" s="71"/>
      <c r="B8" s="152"/>
      <c r="C8" s="152"/>
      <c r="D8" s="152"/>
      <c r="E8" s="152"/>
      <c r="F8" s="152"/>
      <c r="G8" s="152"/>
      <c r="H8" s="152"/>
      <c r="I8" s="152"/>
      <c r="J8" s="110"/>
      <c r="K8" s="212"/>
      <c r="L8" s="212"/>
      <c r="M8" s="212"/>
      <c r="N8" s="212"/>
      <c r="O8" s="212"/>
      <c r="P8" s="212"/>
      <c r="Q8" s="212"/>
      <c r="R8" s="70"/>
    </row>
    <row r="9" spans="1:18" s="3" customFormat="1" ht="14.25" customHeight="1">
      <c r="A9" s="203" t="s">
        <v>28</v>
      </c>
      <c r="B9" s="204"/>
      <c r="C9" s="204"/>
      <c r="D9" s="204"/>
      <c r="E9" s="204"/>
      <c r="F9" s="204"/>
      <c r="G9" s="204"/>
      <c r="H9" s="204"/>
      <c r="I9" s="204"/>
      <c r="J9" s="114"/>
      <c r="K9" s="212"/>
      <c r="L9" s="212"/>
      <c r="M9" s="212"/>
      <c r="N9" s="212"/>
      <c r="O9" s="212"/>
      <c r="P9" s="212"/>
      <c r="Q9" s="212"/>
      <c r="R9" s="7"/>
    </row>
    <row r="10" spans="1:18" s="1" customFormat="1" ht="12" customHeight="1">
      <c r="A10" s="72"/>
      <c r="B10" s="93" t="s">
        <v>29</v>
      </c>
      <c r="C10" s="73"/>
      <c r="D10" s="73"/>
      <c r="E10" s="73"/>
      <c r="F10" s="73"/>
      <c r="G10" s="73"/>
      <c r="H10" s="73"/>
      <c r="I10" s="73"/>
      <c r="J10" s="75"/>
      <c r="K10" s="119"/>
      <c r="L10" s="119"/>
      <c r="M10" s="119"/>
      <c r="N10" s="119"/>
      <c r="O10" s="119"/>
      <c r="P10" s="119"/>
      <c r="Q10" s="119"/>
      <c r="R10" s="121"/>
    </row>
    <row r="11" spans="1:18" s="1" customFormat="1" ht="12" customHeight="1">
      <c r="A11" s="74"/>
      <c r="B11" s="111" t="s">
        <v>30</v>
      </c>
      <c r="C11" s="125"/>
      <c r="D11" s="125"/>
      <c r="E11" s="125"/>
      <c r="F11" s="125"/>
      <c r="G11" s="125"/>
      <c r="H11" s="125"/>
      <c r="I11" s="125"/>
      <c r="J11" s="75"/>
      <c r="K11" s="119"/>
      <c r="L11" s="119"/>
      <c r="M11" s="119"/>
      <c r="N11" s="119"/>
      <c r="O11" s="119"/>
      <c r="P11" s="119"/>
      <c r="Q11" s="119"/>
      <c r="R11" s="121"/>
    </row>
    <row r="12" spans="1:18" s="1" customFormat="1" ht="15" customHeight="1">
      <c r="A12" s="74"/>
      <c r="B12" s="206">
        <f>July!B12</f>
        <v>0</v>
      </c>
      <c r="C12" s="207"/>
      <c r="D12" s="207"/>
      <c r="E12" s="207"/>
      <c r="F12" s="207"/>
      <c r="G12" s="207"/>
      <c r="H12" s="207"/>
      <c r="I12" s="207"/>
      <c r="J12" s="75"/>
      <c r="K12" s="163"/>
      <c r="L12" s="164"/>
      <c r="M12" s="164"/>
      <c r="N12" s="164"/>
      <c r="O12" s="164"/>
      <c r="P12" s="164"/>
      <c r="Q12" s="164"/>
      <c r="R12" s="75"/>
    </row>
    <row r="13" spans="1:18" s="1" customFormat="1" ht="15" customHeight="1">
      <c r="A13" s="74"/>
      <c r="B13" s="206">
        <f>July!B13</f>
        <v>0</v>
      </c>
      <c r="C13" s="207"/>
      <c r="D13" s="207"/>
      <c r="E13" s="207"/>
      <c r="F13" s="207"/>
      <c r="G13" s="207"/>
      <c r="H13" s="207"/>
      <c r="I13" s="207"/>
      <c r="J13" s="75"/>
      <c r="K13" s="165"/>
      <c r="L13" s="166"/>
      <c r="M13" s="166"/>
      <c r="N13" s="166"/>
      <c r="O13" s="166"/>
      <c r="P13" s="166"/>
      <c r="Q13" s="166"/>
      <c r="R13" s="75"/>
    </row>
    <row r="14" spans="1:18" s="1" customFormat="1" ht="15" customHeight="1">
      <c r="A14" s="74"/>
      <c r="B14" s="206">
        <f>July!B14</f>
        <v>0</v>
      </c>
      <c r="C14" s="207"/>
      <c r="D14" s="207"/>
      <c r="E14" s="207"/>
      <c r="F14" s="207"/>
      <c r="G14" s="207"/>
      <c r="H14" s="207"/>
      <c r="I14" s="207"/>
      <c r="J14" s="75"/>
      <c r="K14" s="205" t="s">
        <v>31</v>
      </c>
      <c r="L14" s="205"/>
      <c r="M14" s="205"/>
      <c r="N14" s="205"/>
      <c r="O14" s="205"/>
      <c r="P14" s="205"/>
      <c r="Q14" s="205"/>
      <c r="R14" s="75"/>
    </row>
    <row r="15" spans="1:18" s="1" customFormat="1" ht="15" customHeight="1">
      <c r="A15" s="74"/>
      <c r="B15" s="206">
        <f>July!B15</f>
        <v>0</v>
      </c>
      <c r="C15" s="207"/>
      <c r="D15" s="207"/>
      <c r="E15" s="207"/>
      <c r="F15" s="207"/>
      <c r="G15" s="207"/>
      <c r="H15" s="207"/>
      <c r="I15" s="207"/>
      <c r="J15" s="75"/>
      <c r="K15" s="127"/>
      <c r="L15" s="128"/>
      <c r="M15" s="128"/>
      <c r="N15" s="128"/>
      <c r="O15" s="128"/>
      <c r="P15" s="120"/>
      <c r="Q15" s="115"/>
      <c r="R15" s="75"/>
    </row>
    <row r="16" spans="1:18" s="1" customFormat="1" ht="3" customHeight="1">
      <c r="A16" s="74"/>
      <c r="B16" s="76"/>
      <c r="C16" s="76"/>
      <c r="D16" s="76"/>
      <c r="E16" s="76"/>
      <c r="F16" s="76"/>
      <c r="G16" s="76"/>
      <c r="H16" s="76"/>
      <c r="I16" s="76"/>
      <c r="J16" s="75"/>
      <c r="K16" s="205"/>
      <c r="L16" s="205"/>
      <c r="M16" s="205"/>
      <c r="N16" s="41"/>
      <c r="O16" s="205"/>
      <c r="P16" s="205"/>
      <c r="Q16" s="205"/>
      <c r="R16" s="75"/>
    </row>
    <row r="17" spans="1:19" s="1" customFormat="1" ht="15" customHeight="1">
      <c r="A17" s="74"/>
      <c r="B17" s="116" t="s">
        <v>32</v>
      </c>
      <c r="C17" s="77"/>
      <c r="D17" s="77"/>
      <c r="E17" s="77"/>
      <c r="F17" s="208">
        <f>July!F17</f>
        <v>0</v>
      </c>
      <c r="G17" s="209"/>
      <c r="H17" s="209"/>
      <c r="I17" s="209"/>
      <c r="J17" s="75"/>
      <c r="K17" s="210" t="s">
        <v>33</v>
      </c>
      <c r="L17" s="205"/>
      <c r="M17" s="205"/>
      <c r="N17" s="205"/>
      <c r="O17" s="205"/>
      <c r="P17" s="41"/>
      <c r="Q17" s="41" t="s">
        <v>34</v>
      </c>
      <c r="R17" s="75"/>
    </row>
    <row r="18" spans="1:19" s="1" customFormat="1" ht="6" customHeight="1">
      <c r="A18" s="78"/>
      <c r="B18" s="79"/>
      <c r="C18" s="79"/>
      <c r="D18" s="79"/>
      <c r="E18" s="79"/>
      <c r="F18" s="79"/>
      <c r="G18" s="79"/>
      <c r="H18" s="79"/>
      <c r="I18" s="79"/>
      <c r="J18" s="117"/>
      <c r="K18" s="205"/>
      <c r="L18" s="205"/>
      <c r="M18" s="205"/>
      <c r="N18" s="41"/>
      <c r="O18" s="205"/>
      <c r="P18" s="205"/>
      <c r="Q18" s="205"/>
      <c r="R18" s="75"/>
    </row>
    <row r="19" spans="1:19" s="4" customFormat="1" ht="21" customHeight="1">
      <c r="A19" s="155" t="s">
        <v>35</v>
      </c>
      <c r="B19" s="156"/>
      <c r="C19" s="156"/>
      <c r="D19" s="156"/>
      <c r="E19" s="156"/>
      <c r="F19" s="156"/>
      <c r="G19" s="156"/>
      <c r="H19" s="156"/>
      <c r="I19" s="156"/>
      <c r="J19" s="156"/>
      <c r="K19" s="156"/>
      <c r="L19" s="156"/>
      <c r="M19" s="156"/>
      <c r="N19" s="156"/>
      <c r="O19" s="156"/>
      <c r="P19" s="156"/>
      <c r="Q19" s="156"/>
      <c r="R19" s="157"/>
    </row>
    <row r="20" spans="1:19" s="14" customFormat="1" ht="6" customHeight="1">
      <c r="A20" s="22"/>
      <c r="B20" s="23"/>
      <c r="C20" s="23"/>
      <c r="D20" s="23"/>
      <c r="E20" s="23"/>
      <c r="F20" s="23"/>
      <c r="G20" s="23"/>
      <c r="H20" s="23"/>
      <c r="I20" s="23"/>
      <c r="J20" s="23"/>
      <c r="K20" s="23"/>
      <c r="L20" s="23"/>
      <c r="M20" s="23"/>
      <c r="N20" s="23"/>
      <c r="O20" s="23"/>
      <c r="P20" s="23"/>
      <c r="Q20" s="23"/>
      <c r="R20" s="24"/>
    </row>
    <row r="21" spans="1:19" s="14" customFormat="1" ht="26.25" customHeight="1">
      <c r="A21" s="97" t="s">
        <v>36</v>
      </c>
      <c r="G21" s="15" t="s">
        <v>37</v>
      </c>
      <c r="H21" s="15"/>
      <c r="I21" s="15" t="s">
        <v>38</v>
      </c>
      <c r="J21" s="15"/>
      <c r="K21" s="15" t="s">
        <v>39</v>
      </c>
      <c r="L21" s="15"/>
      <c r="M21" s="15" t="s">
        <v>40</v>
      </c>
      <c r="N21" s="15"/>
      <c r="O21" s="15" t="s">
        <v>41</v>
      </c>
      <c r="P21" s="15"/>
      <c r="Q21" s="15" t="s">
        <v>42</v>
      </c>
      <c r="R21" s="34"/>
      <c r="S21" s="35"/>
    </row>
    <row r="22" spans="1:19" s="14" customFormat="1" ht="1.5" customHeight="1">
      <c r="A22" s="16"/>
      <c r="R22" s="17"/>
    </row>
    <row r="23" spans="1:19" s="14" customFormat="1" ht="13.5" customHeight="1">
      <c r="A23" s="16"/>
      <c r="B23" s="176" t="s">
        <v>43</v>
      </c>
      <c r="C23" s="176"/>
      <c r="D23" s="176"/>
      <c r="E23" s="176"/>
      <c r="G23" s="36">
        <f>July!G23</f>
        <v>0</v>
      </c>
      <c r="I23" s="98"/>
      <c r="K23" s="98"/>
      <c r="M23" s="36">
        <f>SUM(I23+K23)</f>
        <v>0</v>
      </c>
      <c r="O23" s="36">
        <f>SUM(July!M23+Aug!M23+Sept!M23+Oct!M23)</f>
        <v>0</v>
      </c>
      <c r="Q23" s="36">
        <f>SUM(G23-O23)</f>
        <v>0</v>
      </c>
      <c r="R23" s="17"/>
    </row>
    <row r="24" spans="1:19" s="14" customFormat="1" ht="1.5" customHeight="1">
      <c r="A24" s="16"/>
      <c r="R24" s="17"/>
    </row>
    <row r="25" spans="1:19" s="14" customFormat="1" ht="13.5" customHeight="1">
      <c r="A25" s="16"/>
      <c r="B25" s="176" t="s">
        <v>44</v>
      </c>
      <c r="C25" s="176"/>
      <c r="D25" s="176"/>
      <c r="E25" s="176"/>
      <c r="G25" s="36">
        <f>July!G25</f>
        <v>0</v>
      </c>
      <c r="I25" s="98"/>
      <c r="K25" s="98"/>
      <c r="M25" s="36">
        <f>SUM(I25+K25)</f>
        <v>0</v>
      </c>
      <c r="O25" s="36">
        <f>SUM(July!M25+Aug!M25+Sept!M25+Oct!M25)</f>
        <v>0</v>
      </c>
      <c r="Q25" s="36">
        <f>SUM(G25-O25)</f>
        <v>0</v>
      </c>
      <c r="R25" s="17"/>
    </row>
    <row r="26" spans="1:19" s="14" customFormat="1" ht="1.5" customHeight="1">
      <c r="A26" s="16"/>
      <c r="B26" s="176"/>
      <c r="C26" s="176"/>
      <c r="D26" s="176"/>
      <c r="E26" s="176"/>
      <c r="R26" s="17"/>
    </row>
    <row r="27" spans="1:19" s="14" customFormat="1" ht="13.5" customHeight="1">
      <c r="A27" s="16"/>
      <c r="B27" s="176" t="s">
        <v>45</v>
      </c>
      <c r="C27" s="176"/>
      <c r="D27" s="176"/>
      <c r="E27" s="176"/>
      <c r="G27" s="36">
        <f>July!G27</f>
        <v>0</v>
      </c>
      <c r="I27" s="98"/>
      <c r="K27" s="98"/>
      <c r="M27" s="36">
        <f>SUM(I27+K27)</f>
        <v>0</v>
      </c>
      <c r="O27" s="36">
        <f>SUM(July!M27+Aug!M27+Sept!M27+Oct!M27)</f>
        <v>0</v>
      </c>
      <c r="Q27" s="36">
        <f>SUM(G27-O27)</f>
        <v>0</v>
      </c>
      <c r="R27" s="17"/>
    </row>
    <row r="28" spans="1:19" s="14" customFormat="1" ht="1.5" customHeight="1">
      <c r="A28" s="16"/>
      <c r="B28" s="176"/>
      <c r="C28" s="176"/>
      <c r="D28" s="176"/>
      <c r="E28" s="176"/>
      <c r="R28" s="17"/>
    </row>
    <row r="29" spans="1:19" s="14" customFormat="1" ht="13.5" customHeight="1">
      <c r="A29" s="16"/>
      <c r="B29" s="176" t="s">
        <v>46</v>
      </c>
      <c r="C29" s="176"/>
      <c r="D29" s="176"/>
      <c r="E29" s="176"/>
      <c r="G29" s="36">
        <f>July!G29</f>
        <v>0</v>
      </c>
      <c r="I29" s="98"/>
      <c r="K29" s="98"/>
      <c r="M29" s="36">
        <f>SUM(I29+K29)</f>
        <v>0</v>
      </c>
      <c r="O29" s="36">
        <f>SUM(July!M29+Aug!M29+Sept!M29+Oct!M29)</f>
        <v>0</v>
      </c>
      <c r="Q29" s="36">
        <f>SUM(G29-O29)</f>
        <v>0</v>
      </c>
      <c r="R29" s="17"/>
    </row>
    <row r="30" spans="1:19" s="14" customFormat="1" ht="1.5" customHeight="1">
      <c r="A30" s="16"/>
      <c r="B30" s="176"/>
      <c r="C30" s="176"/>
      <c r="D30" s="176"/>
      <c r="E30" s="176"/>
      <c r="R30" s="17"/>
    </row>
    <row r="31" spans="1:19" s="14" customFormat="1" ht="13.5" customHeight="1">
      <c r="A31" s="16"/>
      <c r="B31" s="176" t="s">
        <v>47</v>
      </c>
      <c r="C31" s="176"/>
      <c r="D31" s="176"/>
      <c r="E31" s="176"/>
      <c r="G31" s="36">
        <f>July!G31</f>
        <v>0</v>
      </c>
      <c r="I31" s="98"/>
      <c r="K31" s="98"/>
      <c r="M31" s="36">
        <f>SUM(I31+K31)</f>
        <v>0</v>
      </c>
      <c r="O31" s="36">
        <f>SUM(July!M31+Aug!M31+Sept!M31+Oct!M31)</f>
        <v>0</v>
      </c>
      <c r="Q31" s="36">
        <f>SUM(G31-O31)</f>
        <v>0</v>
      </c>
      <c r="R31" s="17"/>
    </row>
    <row r="32" spans="1:19" s="14" customFormat="1" ht="1.5" customHeight="1">
      <c r="A32" s="16"/>
      <c r="B32" s="176"/>
      <c r="C32" s="176"/>
      <c r="D32" s="176"/>
      <c r="E32" s="176"/>
      <c r="R32" s="17"/>
    </row>
    <row r="33" spans="1:18" s="14" customFormat="1" ht="13.5" customHeight="1">
      <c r="A33" s="16"/>
      <c r="B33" s="176" t="s">
        <v>48</v>
      </c>
      <c r="C33" s="176"/>
      <c r="D33" s="176"/>
      <c r="E33" s="176"/>
      <c r="G33" s="36">
        <f>July!G33</f>
        <v>0</v>
      </c>
      <c r="I33" s="98"/>
      <c r="K33" s="98"/>
      <c r="M33" s="36">
        <f>SUM(I33+K33)</f>
        <v>0</v>
      </c>
      <c r="O33" s="36">
        <f>SUM(July!M33+Aug!M33+Sept!M33+Oct!M33)</f>
        <v>0</v>
      </c>
      <c r="Q33" s="36">
        <f>SUM(G33-O33)</f>
        <v>0</v>
      </c>
      <c r="R33" s="17"/>
    </row>
    <row r="34" spans="1:18" s="14" customFormat="1" ht="1.5" customHeight="1">
      <c r="A34" s="16"/>
      <c r="R34" s="17"/>
    </row>
    <row r="35" spans="1:18" s="14" customFormat="1" ht="13.5" customHeight="1" thickBot="1">
      <c r="A35" s="16"/>
      <c r="B35" s="94" t="s">
        <v>49</v>
      </c>
      <c r="G35" s="37">
        <f>SUM(G23+G25+G27+G29+G31+G33)</f>
        <v>0</v>
      </c>
      <c r="I35" s="37">
        <f>SUM(I23+I25+I27+I29+I31+I33)</f>
        <v>0</v>
      </c>
      <c r="K35" s="37">
        <f>SUM(K23+K25+K27+K29+K31+K33)</f>
        <v>0</v>
      </c>
      <c r="M35" s="37">
        <f>SUM(M23+M25+M27+M29+M31+M33)</f>
        <v>0</v>
      </c>
      <c r="O35" s="37">
        <f>SUM(July!M35+Aug!M35+Sept!M35+Oct!M35)</f>
        <v>0</v>
      </c>
      <c r="Q35" s="37">
        <f>SUM(G35-O35)</f>
        <v>0</v>
      </c>
      <c r="R35" s="17"/>
    </row>
    <row r="36" spans="1:18" s="14" customFormat="1" ht="8.25" customHeight="1" thickTop="1">
      <c r="A36" s="19"/>
      <c r="B36" s="20"/>
      <c r="C36" s="20"/>
      <c r="D36" s="20"/>
      <c r="E36" s="20"/>
      <c r="F36" s="20"/>
      <c r="G36" s="20"/>
      <c r="H36" s="20"/>
      <c r="I36" s="20"/>
      <c r="J36" s="20"/>
      <c r="K36" s="20"/>
      <c r="L36" s="20"/>
      <c r="M36" s="20"/>
      <c r="N36" s="20"/>
      <c r="O36" s="20"/>
      <c r="P36" s="20"/>
      <c r="Q36" s="20"/>
      <c r="R36" s="21"/>
    </row>
    <row r="37" spans="1:18" s="14" customFormat="1" ht="6" customHeight="1">
      <c r="A37" s="22"/>
      <c r="B37" s="23"/>
      <c r="C37" s="23"/>
      <c r="D37" s="23"/>
      <c r="E37" s="23"/>
      <c r="F37" s="23"/>
      <c r="G37" s="23"/>
      <c r="H37" s="23"/>
      <c r="I37" s="23"/>
      <c r="J37" s="23"/>
      <c r="K37" s="23"/>
      <c r="L37" s="23"/>
      <c r="M37" s="23"/>
      <c r="N37" s="23"/>
      <c r="O37" s="23"/>
      <c r="P37" s="23"/>
      <c r="Q37" s="23"/>
      <c r="R37" s="24"/>
    </row>
    <row r="38" spans="1:18" s="14" customFormat="1" ht="12.75">
      <c r="A38" s="80"/>
      <c r="R38" s="17"/>
    </row>
    <row r="39" spans="1:18" s="14" customFormat="1" ht="12">
      <c r="A39" s="16"/>
      <c r="I39" s="89"/>
      <c r="R39" s="17"/>
    </row>
    <row r="40" spans="1:18" s="14" customFormat="1" ht="12">
      <c r="A40" s="16"/>
      <c r="B40" s="90"/>
      <c r="R40" s="17"/>
    </row>
    <row r="41" spans="1:18" s="14" customFormat="1" ht="12">
      <c r="A41" s="16"/>
      <c r="B41" s="90"/>
      <c r="R41" s="17"/>
    </row>
    <row r="42" spans="1:18" s="14" customFormat="1" ht="12.75">
      <c r="A42" s="85"/>
      <c r="F42" s="18"/>
      <c r="G42" s="174"/>
      <c r="H42" s="174"/>
      <c r="I42" s="174"/>
      <c r="J42" s="25"/>
      <c r="K42" s="25"/>
      <c r="O42" s="174"/>
      <c r="P42" s="175"/>
      <c r="Q42" s="175"/>
      <c r="R42" s="17"/>
    </row>
    <row r="43" spans="1:18" s="14" customFormat="1" ht="12">
      <c r="A43" s="16"/>
      <c r="G43" s="81"/>
      <c r="I43" s="81"/>
      <c r="O43" s="81"/>
      <c r="Q43" s="81"/>
      <c r="R43" s="17"/>
    </row>
    <row r="44" spans="1:18" s="14" customFormat="1" ht="12">
      <c r="A44" s="16"/>
      <c r="G44" s="81"/>
      <c r="I44" s="81"/>
      <c r="O44" s="81"/>
      <c r="Q44" s="81"/>
      <c r="R44" s="17"/>
    </row>
    <row r="45" spans="1:18" s="14" customFormat="1" ht="12">
      <c r="A45" s="16"/>
      <c r="G45" s="81"/>
      <c r="I45" s="81"/>
      <c r="Q45" s="81"/>
      <c r="R45" s="17"/>
    </row>
    <row r="46" spans="1:18" s="14" customFormat="1" ht="12">
      <c r="A46" s="16"/>
      <c r="B46" s="18"/>
      <c r="G46" s="82"/>
      <c r="I46" s="82"/>
      <c r="K46" s="83"/>
      <c r="R46" s="17"/>
    </row>
    <row r="47" spans="1:18" s="14" customFormat="1" ht="10.5" customHeight="1">
      <c r="A47" s="16"/>
      <c r="K47" s="84"/>
      <c r="R47" s="17"/>
    </row>
    <row r="48" spans="1:18" s="14" customFormat="1" ht="12">
      <c r="A48" s="16"/>
      <c r="B48" s="18"/>
      <c r="G48" s="81"/>
      <c r="I48" s="81"/>
      <c r="K48" s="84"/>
      <c r="R48" s="17"/>
    </row>
    <row r="49" spans="1:18" s="14" customFormat="1" ht="12">
      <c r="A49" s="86"/>
      <c r="G49" s="38"/>
      <c r="O49" s="38"/>
      <c r="R49" s="17"/>
    </row>
    <row r="50" spans="1:18" s="14" customFormat="1" ht="9" customHeight="1">
      <c r="A50" s="19"/>
      <c r="B50" s="20"/>
      <c r="C50" s="20"/>
      <c r="D50" s="20"/>
      <c r="E50" s="20"/>
      <c r="F50" s="20"/>
      <c r="G50" s="20"/>
      <c r="H50" s="20"/>
      <c r="I50" s="20"/>
      <c r="J50" s="20"/>
      <c r="K50" s="20"/>
      <c r="L50" s="20"/>
      <c r="M50" s="20"/>
      <c r="N50" s="20"/>
      <c r="O50" s="20"/>
      <c r="P50" s="20"/>
      <c r="Q50" s="20"/>
      <c r="R50" s="21"/>
    </row>
    <row r="51" spans="1:18" s="46" customFormat="1" ht="16.5" customHeight="1">
      <c r="A51" s="147" t="s">
        <v>50</v>
      </c>
      <c r="B51" s="148"/>
      <c r="C51" s="148"/>
      <c r="D51" s="148"/>
      <c r="E51" s="148"/>
      <c r="F51" s="148"/>
      <c r="G51" s="148"/>
      <c r="H51" s="148"/>
      <c r="I51" s="148"/>
      <c r="J51" s="148"/>
      <c r="K51" s="148"/>
      <c r="L51" s="148"/>
      <c r="M51" s="148"/>
      <c r="N51" s="148"/>
      <c r="O51" s="148"/>
      <c r="P51" s="148"/>
      <c r="Q51" s="148"/>
      <c r="R51" s="214"/>
    </row>
    <row r="52" spans="1:18" s="44" customFormat="1" ht="11.25" customHeight="1">
      <c r="A52" s="131" t="s">
        <v>51</v>
      </c>
      <c r="B52" s="132"/>
      <c r="C52" s="132"/>
      <c r="D52" s="132"/>
      <c r="E52" s="133"/>
      <c r="F52" s="131" t="s">
        <v>52</v>
      </c>
      <c r="G52" s="132"/>
      <c r="H52" s="132"/>
      <c r="I52" s="132"/>
      <c r="J52" s="132"/>
      <c r="K52" s="132"/>
      <c r="L52" s="133"/>
      <c r="M52" s="131" t="s">
        <v>34</v>
      </c>
      <c r="N52" s="132"/>
      <c r="O52" s="132"/>
      <c r="P52" s="132"/>
      <c r="Q52" s="132"/>
      <c r="R52" s="133"/>
    </row>
    <row r="53" spans="1:18" s="45" customFormat="1" ht="13.5" customHeight="1">
      <c r="A53" s="180"/>
      <c r="B53" s="181"/>
      <c r="C53" s="181"/>
      <c r="D53" s="181"/>
      <c r="E53" s="182"/>
      <c r="F53" s="180"/>
      <c r="G53" s="181"/>
      <c r="H53" s="181"/>
      <c r="I53" s="181"/>
      <c r="J53" s="181"/>
      <c r="K53" s="181"/>
      <c r="L53" s="182"/>
      <c r="M53" s="180"/>
      <c r="N53" s="181"/>
      <c r="O53" s="181"/>
      <c r="P53" s="181"/>
      <c r="Q53" s="181"/>
      <c r="R53" s="182"/>
    </row>
    <row r="54" spans="1:18" s="44" customFormat="1" ht="11.25" customHeight="1">
      <c r="A54" s="131" t="s">
        <v>53</v>
      </c>
      <c r="B54" s="132"/>
      <c r="C54" s="132"/>
      <c r="D54" s="132"/>
      <c r="E54" s="133"/>
      <c r="F54" s="131" t="s">
        <v>54</v>
      </c>
      <c r="G54" s="132"/>
      <c r="H54" s="133"/>
      <c r="I54" s="131" t="s">
        <v>55</v>
      </c>
      <c r="J54" s="132"/>
      <c r="K54" s="132"/>
      <c r="L54" s="133"/>
      <c r="M54" s="131" t="s">
        <v>56</v>
      </c>
      <c r="N54" s="132"/>
      <c r="O54" s="132"/>
      <c r="P54" s="132"/>
      <c r="Q54" s="132"/>
      <c r="R54" s="133"/>
    </row>
    <row r="55" spans="1:18" s="46" customFormat="1" ht="13.5" customHeight="1">
      <c r="A55" s="134"/>
      <c r="B55" s="135"/>
      <c r="C55" s="135"/>
      <c r="D55" s="135"/>
      <c r="E55" s="136"/>
      <c r="F55" s="134"/>
      <c r="G55" s="135"/>
      <c r="H55" s="136"/>
      <c r="I55" s="134"/>
      <c r="J55" s="135"/>
      <c r="K55" s="135"/>
      <c r="L55" s="136"/>
      <c r="M55" s="140">
        <f t="shared" ref="M55" si="0">$F$17</f>
        <v>0</v>
      </c>
      <c r="N55" s="192"/>
      <c r="O55" s="193"/>
      <c r="P55" s="193"/>
      <c r="Q55" s="193"/>
      <c r="R55" s="194"/>
    </row>
    <row r="56" spans="1:18" s="44" customFormat="1" ht="11.25" customHeight="1">
      <c r="A56" s="131" t="s">
        <v>57</v>
      </c>
      <c r="B56" s="132"/>
      <c r="C56" s="132"/>
      <c r="D56" s="132"/>
      <c r="E56" s="132"/>
      <c r="F56" s="132"/>
      <c r="G56" s="132"/>
      <c r="H56" s="133"/>
      <c r="I56" s="131" t="s">
        <v>22</v>
      </c>
      <c r="J56" s="132"/>
      <c r="K56" s="132"/>
      <c r="L56" s="133"/>
      <c r="M56" s="131" t="s">
        <v>58</v>
      </c>
      <c r="N56" s="132"/>
      <c r="O56" s="132"/>
      <c r="P56" s="132"/>
      <c r="Q56" s="132"/>
      <c r="R56" s="133"/>
    </row>
    <row r="57" spans="1:18" s="47" customFormat="1" ht="13.5" customHeight="1">
      <c r="A57" s="137"/>
      <c r="B57" s="138"/>
      <c r="C57" s="138"/>
      <c r="D57" s="138"/>
      <c r="E57" s="138"/>
      <c r="F57" s="138"/>
      <c r="G57" s="138"/>
      <c r="H57" s="139"/>
      <c r="I57" s="140" t="str">
        <f>O3&amp;Q3</f>
        <v>K</v>
      </c>
      <c r="J57" s="141"/>
      <c r="K57" s="142"/>
      <c r="L57" s="142"/>
      <c r="M57" s="188" t="str">
        <f>I57&amp;" SFY26 Bridge Pmt"</f>
        <v>K SFY26 Bridge Pmt</v>
      </c>
      <c r="N57" s="189"/>
      <c r="O57" s="190"/>
      <c r="P57" s="190"/>
      <c r="Q57" s="190"/>
      <c r="R57" s="191"/>
    </row>
    <row r="58" spans="1:18" s="51" customFormat="1" ht="20.25" customHeight="1">
      <c r="A58" s="183" t="s">
        <v>59</v>
      </c>
      <c r="B58" s="184"/>
      <c r="C58" s="183" t="s">
        <v>60</v>
      </c>
      <c r="D58" s="184"/>
      <c r="E58" s="48" t="s">
        <v>61</v>
      </c>
      <c r="F58" s="48" t="s">
        <v>62</v>
      </c>
      <c r="G58" s="49" t="s">
        <v>63</v>
      </c>
      <c r="H58" s="50"/>
      <c r="I58" s="183" t="s">
        <v>64</v>
      </c>
      <c r="J58" s="184"/>
      <c r="K58" s="183" t="s">
        <v>65</v>
      </c>
      <c r="L58" s="184"/>
      <c r="M58" s="185" t="s">
        <v>66</v>
      </c>
      <c r="N58" s="186"/>
      <c r="O58" s="185" t="s">
        <v>67</v>
      </c>
      <c r="P58" s="187"/>
      <c r="Q58" s="187"/>
      <c r="R58" s="186"/>
    </row>
    <row r="59" spans="1:18" s="47" customFormat="1" ht="13.5" customHeight="1">
      <c r="A59" s="129"/>
      <c r="B59" s="130"/>
      <c r="C59" s="129" t="s">
        <v>68</v>
      </c>
      <c r="D59" s="130"/>
      <c r="E59" s="52" t="s">
        <v>69</v>
      </c>
      <c r="F59" s="52" t="s">
        <v>70</v>
      </c>
      <c r="G59" s="129" t="s">
        <v>71</v>
      </c>
      <c r="H59" s="130"/>
      <c r="I59" s="129" t="s">
        <v>72</v>
      </c>
      <c r="J59" s="130"/>
      <c r="K59" s="143"/>
      <c r="L59" s="144"/>
      <c r="M59" s="129"/>
      <c r="N59" s="130"/>
      <c r="O59" s="145" t="str">
        <f>I57&amp;" SFY26 Bridge Oct."</f>
        <v>K SFY26 Bridge Oct.</v>
      </c>
      <c r="P59" s="146"/>
      <c r="Q59" s="146"/>
      <c r="R59" s="91"/>
    </row>
    <row r="60" spans="1:18" s="47" customFormat="1" ht="13.5" customHeight="1">
      <c r="A60" s="129"/>
      <c r="B60" s="130"/>
      <c r="C60" s="129"/>
      <c r="D60" s="130"/>
      <c r="E60" s="52"/>
      <c r="F60" s="52"/>
      <c r="G60" s="143"/>
      <c r="H60" s="144"/>
      <c r="I60" s="143"/>
      <c r="J60" s="144"/>
      <c r="K60" s="143"/>
      <c r="L60" s="144"/>
      <c r="M60" s="129"/>
      <c r="N60" s="130"/>
      <c r="O60" s="143"/>
      <c r="P60" s="202"/>
      <c r="Q60" s="202"/>
      <c r="R60" s="144"/>
    </row>
    <row r="61" spans="1:18" s="47" customFormat="1" ht="13.5" customHeight="1">
      <c r="A61" s="137"/>
      <c r="B61" s="139"/>
      <c r="C61" s="137"/>
      <c r="D61" s="139"/>
      <c r="E61" s="53"/>
      <c r="F61" s="53"/>
      <c r="G61" s="180"/>
      <c r="H61" s="182"/>
      <c r="I61" s="180"/>
      <c r="J61" s="182"/>
      <c r="K61" s="180"/>
      <c r="L61" s="182"/>
      <c r="M61" s="137"/>
      <c r="N61" s="139"/>
      <c r="O61" s="180"/>
      <c r="P61" s="181"/>
      <c r="Q61" s="181"/>
      <c r="R61" s="182"/>
    </row>
    <row r="62" spans="1:18" s="44" customFormat="1" ht="11.25" customHeight="1">
      <c r="A62" s="131" t="s">
        <v>73</v>
      </c>
      <c r="B62" s="132"/>
      <c r="C62" s="132"/>
      <c r="D62" s="132"/>
      <c r="E62" s="132"/>
      <c r="F62" s="132"/>
      <c r="G62" s="132"/>
      <c r="H62" s="133"/>
      <c r="I62" s="131" t="s">
        <v>34</v>
      </c>
      <c r="J62" s="132"/>
      <c r="K62" s="132"/>
      <c r="L62" s="133"/>
      <c r="M62" s="131" t="s">
        <v>74</v>
      </c>
      <c r="N62" s="132"/>
      <c r="O62" s="213"/>
      <c r="P62" s="131" t="s">
        <v>75</v>
      </c>
      <c r="Q62" s="132"/>
      <c r="R62" s="133"/>
    </row>
    <row r="63" spans="1:18" s="45" customFormat="1" ht="13.5" customHeight="1">
      <c r="A63" s="180"/>
      <c r="B63" s="181"/>
      <c r="C63" s="181"/>
      <c r="D63" s="181"/>
      <c r="E63" s="181"/>
      <c r="F63" s="181"/>
      <c r="G63" s="181"/>
      <c r="H63" s="182"/>
      <c r="I63" s="180"/>
      <c r="J63" s="181"/>
      <c r="K63" s="181"/>
      <c r="L63" s="182"/>
      <c r="M63" s="180"/>
      <c r="N63" s="181"/>
      <c r="O63" s="181"/>
      <c r="P63" s="180"/>
      <c r="Q63" s="181"/>
      <c r="R63" s="182"/>
    </row>
  </sheetData>
  <sheetProtection algorithmName="SHA-512" hashValue="JF7K+QQs2QSQspCXGVIClcBF6pIrRhi1Oagn9UpzbyMNy+4wLmsYhoUHdAmLzH8dTGl2v+xz8J40QZ1uaRrMcA==" saltValue="6zvUjWo25R2E3BXn0MmVXg==" spinCount="100000" sheet="1" selectLockedCells="1"/>
  <mergeCells count="90">
    <mergeCell ref="B29:E29"/>
    <mergeCell ref="B30:E30"/>
    <mergeCell ref="A62:H62"/>
    <mergeCell ref="I62:L62"/>
    <mergeCell ref="M62:O62"/>
    <mergeCell ref="M61:N61"/>
    <mergeCell ref="O61:R61"/>
    <mergeCell ref="A59:B59"/>
    <mergeCell ref="C59:D59"/>
    <mergeCell ref="G59:H59"/>
    <mergeCell ref="I59:J59"/>
    <mergeCell ref="K59:L59"/>
    <mergeCell ref="M59:N59"/>
    <mergeCell ref="A60:B60"/>
    <mergeCell ref="C60:D60"/>
    <mergeCell ref="G60:H60"/>
    <mergeCell ref="P62:R62"/>
    <mergeCell ref="A63:H63"/>
    <mergeCell ref="I63:L63"/>
    <mergeCell ref="M63:O63"/>
    <mergeCell ref="P63:R63"/>
    <mergeCell ref="I60:J60"/>
    <mergeCell ref="K60:L60"/>
    <mergeCell ref="M60:N60"/>
    <mergeCell ref="O60:R60"/>
    <mergeCell ref="A61:B61"/>
    <mergeCell ref="C61:D61"/>
    <mergeCell ref="G61:H61"/>
    <mergeCell ref="I61:J61"/>
    <mergeCell ref="K61:L61"/>
    <mergeCell ref="O58:R58"/>
    <mergeCell ref="A55:E55"/>
    <mergeCell ref="F55:H55"/>
    <mergeCell ref="I55:L55"/>
    <mergeCell ref="M55:R55"/>
    <mergeCell ref="A58:B58"/>
    <mergeCell ref="C58:D58"/>
    <mergeCell ref="I58:J58"/>
    <mergeCell ref="K58:L58"/>
    <mergeCell ref="M58:N58"/>
    <mergeCell ref="A57:H57"/>
    <mergeCell ref="I57:L57"/>
    <mergeCell ref="A56:H56"/>
    <mergeCell ref="I56:L56"/>
    <mergeCell ref="M56:R56"/>
    <mergeCell ref="M57:R57"/>
    <mergeCell ref="A53:E53"/>
    <mergeCell ref="F53:L53"/>
    <mergeCell ref="M53:R53"/>
    <mergeCell ref="A54:E54"/>
    <mergeCell ref="F54:H54"/>
    <mergeCell ref="I54:L54"/>
    <mergeCell ref="M54:R54"/>
    <mergeCell ref="K1:Q1"/>
    <mergeCell ref="A51:R51"/>
    <mergeCell ref="A52:E52"/>
    <mergeCell ref="F52:L52"/>
    <mergeCell ref="M52:R52"/>
    <mergeCell ref="A4:I4"/>
    <mergeCell ref="B5:I8"/>
    <mergeCell ref="A9:I9"/>
    <mergeCell ref="B14:I14"/>
    <mergeCell ref="O2:R2"/>
    <mergeCell ref="K14:Q14"/>
    <mergeCell ref="K4:Q9"/>
    <mergeCell ref="B28:E28"/>
    <mergeCell ref="B32:E32"/>
    <mergeCell ref="B15:I15"/>
    <mergeCell ref="K15:O15"/>
    <mergeCell ref="K18:M18"/>
    <mergeCell ref="O18:Q18"/>
    <mergeCell ref="K16:M16"/>
    <mergeCell ref="O16:Q16"/>
    <mergeCell ref="K17:O17"/>
    <mergeCell ref="O59:Q59"/>
    <mergeCell ref="K2:M2"/>
    <mergeCell ref="K3:M3"/>
    <mergeCell ref="B12:I12"/>
    <mergeCell ref="K12:Q13"/>
    <mergeCell ref="B13:I13"/>
    <mergeCell ref="A19:R19"/>
    <mergeCell ref="G42:I42"/>
    <mergeCell ref="O42:Q42"/>
    <mergeCell ref="B23:E23"/>
    <mergeCell ref="B25:E25"/>
    <mergeCell ref="B27:E27"/>
    <mergeCell ref="B31:E31"/>
    <mergeCell ref="B33:E33"/>
    <mergeCell ref="B26:E26"/>
    <mergeCell ref="F17:I17"/>
  </mergeCells>
  <pageMargins left="0.25" right="0.25" top="0.25" bottom="0.5" header="0.25" footer="0.2"/>
  <pageSetup orientation="portrait" r:id="rId1"/>
  <headerFooter>
    <oddFooter>&amp;L&amp;8AGR-8240 (N/7/25)&amp;C&amp;8Information collected by WSDA becomes a public record and may be disclosed unless exempted by federal or state law.</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63"/>
  <sheetViews>
    <sheetView showGridLines="0" showZeros="0" zoomScale="120" zoomScaleNormal="120" workbookViewId="0">
      <selection activeCell="I23" sqref="I23"/>
    </sheetView>
  </sheetViews>
  <sheetFormatPr defaultColWidth="9.140625" defaultRowHeight="1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61" customFormat="1" ht="15" customHeight="1">
      <c r="A1" s="58"/>
      <c r="B1" s="59"/>
      <c r="C1" s="60"/>
      <c r="D1" s="59" t="s">
        <v>18</v>
      </c>
      <c r="E1" s="59"/>
      <c r="F1" s="59"/>
      <c r="G1" s="59"/>
      <c r="H1" s="59"/>
      <c r="I1" s="59"/>
      <c r="J1" s="102"/>
      <c r="K1" s="148" t="s">
        <v>19</v>
      </c>
      <c r="L1" s="148"/>
      <c r="M1" s="148"/>
      <c r="N1" s="148"/>
      <c r="O1" s="148"/>
      <c r="P1" s="148"/>
      <c r="Q1" s="148"/>
      <c r="R1" s="103"/>
    </row>
    <row r="2" spans="1:18" s="61" customFormat="1" ht="12.75">
      <c r="A2" s="62"/>
      <c r="B2" s="63"/>
      <c r="D2" s="64" t="s">
        <v>20</v>
      </c>
      <c r="E2" s="63"/>
      <c r="F2" s="63"/>
      <c r="G2" s="63"/>
      <c r="H2" s="63"/>
      <c r="I2" s="63"/>
      <c r="J2" s="104"/>
      <c r="K2" s="169" t="s">
        <v>21</v>
      </c>
      <c r="L2" s="169"/>
      <c r="M2" s="169"/>
      <c r="N2" s="105"/>
      <c r="O2" s="168" t="s">
        <v>22</v>
      </c>
      <c r="P2" s="169"/>
      <c r="Q2" s="169"/>
      <c r="R2" s="170"/>
    </row>
    <row r="3" spans="1:18" s="61" customFormat="1" ht="16.5" customHeight="1">
      <c r="A3" s="65"/>
      <c r="B3" s="122"/>
      <c r="C3" s="56"/>
      <c r="D3" s="66" t="s">
        <v>23</v>
      </c>
      <c r="E3" s="122"/>
      <c r="F3" s="67"/>
      <c r="G3" s="56"/>
      <c r="H3" s="68"/>
      <c r="I3" s="122"/>
      <c r="J3" s="69"/>
      <c r="K3" s="173">
        <v>4950</v>
      </c>
      <c r="L3" s="173"/>
      <c r="M3" s="173"/>
      <c r="N3" s="106"/>
      <c r="O3" s="54"/>
      <c r="P3" s="56"/>
      <c r="Q3" s="57" t="str">
        <f>July!I57</f>
        <v>K</v>
      </c>
      <c r="R3" s="69"/>
    </row>
    <row r="4" spans="1:18" s="61" customFormat="1" ht="14.25" customHeight="1">
      <c r="A4" s="147" t="s">
        <v>25</v>
      </c>
      <c r="B4" s="148"/>
      <c r="C4" s="148"/>
      <c r="D4" s="148"/>
      <c r="E4" s="148"/>
      <c r="F4" s="148"/>
      <c r="G4" s="148"/>
      <c r="H4" s="148"/>
      <c r="I4" s="148"/>
      <c r="J4" s="108"/>
      <c r="K4" s="211" t="s">
        <v>76</v>
      </c>
      <c r="L4" s="211"/>
      <c r="M4" s="211"/>
      <c r="N4" s="211"/>
      <c r="O4" s="211"/>
      <c r="P4" s="211"/>
      <c r="Q4" s="211"/>
      <c r="R4" s="70"/>
    </row>
    <row r="5" spans="1:18" s="61" customFormat="1" ht="13.5" customHeight="1">
      <c r="A5" s="58"/>
      <c r="B5" s="149" t="s">
        <v>27</v>
      </c>
      <c r="C5" s="150"/>
      <c r="D5" s="150"/>
      <c r="E5" s="150"/>
      <c r="F5" s="150"/>
      <c r="G5" s="150"/>
      <c r="H5" s="150"/>
      <c r="I5" s="150"/>
      <c r="J5" s="109"/>
      <c r="K5" s="212"/>
      <c r="L5" s="212"/>
      <c r="M5" s="212"/>
      <c r="N5" s="212"/>
      <c r="O5" s="212"/>
      <c r="P5" s="212"/>
      <c r="Q5" s="212"/>
      <c r="R5" s="70"/>
    </row>
    <row r="6" spans="1:18" s="61" customFormat="1" ht="13.5" customHeight="1">
      <c r="A6" s="62"/>
      <c r="B6" s="151"/>
      <c r="C6" s="151"/>
      <c r="D6" s="151"/>
      <c r="E6" s="151"/>
      <c r="F6" s="151"/>
      <c r="G6" s="151"/>
      <c r="H6" s="151"/>
      <c r="I6" s="151"/>
      <c r="J6" s="109"/>
      <c r="K6" s="212"/>
      <c r="L6" s="212"/>
      <c r="M6" s="212"/>
      <c r="N6" s="212"/>
      <c r="O6" s="212"/>
      <c r="P6" s="212"/>
      <c r="Q6" s="212"/>
      <c r="R6" s="70"/>
    </row>
    <row r="7" spans="1:18" s="61" customFormat="1" ht="13.5" customHeight="1">
      <c r="A7" s="62"/>
      <c r="B7" s="151"/>
      <c r="C7" s="151"/>
      <c r="D7" s="151"/>
      <c r="E7" s="151"/>
      <c r="F7" s="151"/>
      <c r="G7" s="151"/>
      <c r="H7" s="151"/>
      <c r="I7" s="151"/>
      <c r="J7" s="109"/>
      <c r="K7" s="212"/>
      <c r="L7" s="212"/>
      <c r="M7" s="212"/>
      <c r="N7" s="212"/>
      <c r="O7" s="212"/>
      <c r="P7" s="212"/>
      <c r="Q7" s="212"/>
      <c r="R7" s="70"/>
    </row>
    <row r="8" spans="1:18" s="61" customFormat="1" ht="13.5" customHeight="1">
      <c r="A8" s="71"/>
      <c r="B8" s="152"/>
      <c r="C8" s="152"/>
      <c r="D8" s="152"/>
      <c r="E8" s="152"/>
      <c r="F8" s="152"/>
      <c r="G8" s="152"/>
      <c r="H8" s="152"/>
      <c r="I8" s="152"/>
      <c r="J8" s="110"/>
      <c r="K8" s="212"/>
      <c r="L8" s="212"/>
      <c r="M8" s="212"/>
      <c r="N8" s="212"/>
      <c r="O8" s="212"/>
      <c r="P8" s="212"/>
      <c r="Q8" s="212"/>
      <c r="R8" s="70"/>
    </row>
    <row r="9" spans="1:18" s="3" customFormat="1" ht="14.25" customHeight="1">
      <c r="A9" s="203" t="s">
        <v>28</v>
      </c>
      <c r="B9" s="204"/>
      <c r="C9" s="204"/>
      <c r="D9" s="204"/>
      <c r="E9" s="204"/>
      <c r="F9" s="204"/>
      <c r="G9" s="204"/>
      <c r="H9" s="204"/>
      <c r="I9" s="204"/>
      <c r="J9" s="114"/>
      <c r="K9" s="212"/>
      <c r="L9" s="212"/>
      <c r="M9" s="212"/>
      <c r="N9" s="212"/>
      <c r="O9" s="212"/>
      <c r="P9" s="212"/>
      <c r="Q9" s="212"/>
      <c r="R9" s="7"/>
    </row>
    <row r="10" spans="1:18" s="1" customFormat="1" ht="12" customHeight="1">
      <c r="A10" s="72"/>
      <c r="B10" s="93" t="s">
        <v>29</v>
      </c>
      <c r="C10" s="73"/>
      <c r="D10" s="73"/>
      <c r="E10" s="73"/>
      <c r="F10" s="73"/>
      <c r="G10" s="73"/>
      <c r="H10" s="73"/>
      <c r="I10" s="73"/>
      <c r="J10" s="75"/>
      <c r="K10" s="119"/>
      <c r="L10" s="119"/>
      <c r="M10" s="119"/>
      <c r="N10" s="119"/>
      <c r="O10" s="119"/>
      <c r="P10" s="119"/>
      <c r="Q10" s="119"/>
      <c r="R10" s="121"/>
    </row>
    <row r="11" spans="1:18" s="1" customFormat="1" ht="12" customHeight="1">
      <c r="A11" s="74"/>
      <c r="B11" s="111" t="s">
        <v>30</v>
      </c>
      <c r="C11" s="125"/>
      <c r="D11" s="125"/>
      <c r="E11" s="125"/>
      <c r="F11" s="125"/>
      <c r="G11" s="125"/>
      <c r="H11" s="125"/>
      <c r="I11" s="125"/>
      <c r="J11" s="75"/>
      <c r="K11" s="119"/>
      <c r="L11" s="119"/>
      <c r="M11" s="119"/>
      <c r="N11" s="119"/>
      <c r="O11" s="119"/>
      <c r="P11" s="119"/>
      <c r="Q11" s="119"/>
      <c r="R11" s="121"/>
    </row>
    <row r="12" spans="1:18" s="1" customFormat="1" ht="15" customHeight="1">
      <c r="A12" s="74"/>
      <c r="B12" s="206">
        <f>July!B12</f>
        <v>0</v>
      </c>
      <c r="C12" s="207"/>
      <c r="D12" s="207"/>
      <c r="E12" s="207"/>
      <c r="F12" s="207"/>
      <c r="G12" s="207"/>
      <c r="H12" s="207"/>
      <c r="I12" s="207"/>
      <c r="J12" s="75"/>
      <c r="K12" s="163"/>
      <c r="L12" s="164"/>
      <c r="M12" s="164"/>
      <c r="N12" s="164"/>
      <c r="O12" s="164"/>
      <c r="P12" s="164"/>
      <c r="Q12" s="164"/>
      <c r="R12" s="75"/>
    </row>
    <row r="13" spans="1:18" s="1" customFormat="1" ht="15" customHeight="1">
      <c r="A13" s="74"/>
      <c r="B13" s="206">
        <f>July!B13</f>
        <v>0</v>
      </c>
      <c r="C13" s="207"/>
      <c r="D13" s="207"/>
      <c r="E13" s="207"/>
      <c r="F13" s="207"/>
      <c r="G13" s="207"/>
      <c r="H13" s="207"/>
      <c r="I13" s="207"/>
      <c r="J13" s="75"/>
      <c r="K13" s="165"/>
      <c r="L13" s="166"/>
      <c r="M13" s="166"/>
      <c r="N13" s="166"/>
      <c r="O13" s="166"/>
      <c r="P13" s="166"/>
      <c r="Q13" s="166"/>
      <c r="R13" s="75"/>
    </row>
    <row r="14" spans="1:18" s="1" customFormat="1" ht="15" customHeight="1">
      <c r="A14" s="74"/>
      <c r="B14" s="206">
        <f>July!B14</f>
        <v>0</v>
      </c>
      <c r="C14" s="207"/>
      <c r="D14" s="207"/>
      <c r="E14" s="207"/>
      <c r="F14" s="207"/>
      <c r="G14" s="207"/>
      <c r="H14" s="207"/>
      <c r="I14" s="207"/>
      <c r="J14" s="75"/>
      <c r="K14" s="205" t="s">
        <v>31</v>
      </c>
      <c r="L14" s="205"/>
      <c r="M14" s="205"/>
      <c r="N14" s="205"/>
      <c r="O14" s="205"/>
      <c r="P14" s="205"/>
      <c r="Q14" s="205"/>
      <c r="R14" s="75"/>
    </row>
    <row r="15" spans="1:18" s="1" customFormat="1" ht="15" customHeight="1">
      <c r="A15" s="74"/>
      <c r="B15" s="206">
        <f>July!B15</f>
        <v>0</v>
      </c>
      <c r="C15" s="207"/>
      <c r="D15" s="207"/>
      <c r="E15" s="207"/>
      <c r="F15" s="207"/>
      <c r="G15" s="207"/>
      <c r="H15" s="207"/>
      <c r="I15" s="207"/>
      <c r="J15" s="75"/>
      <c r="K15" s="127"/>
      <c r="L15" s="128"/>
      <c r="M15" s="128"/>
      <c r="N15" s="128"/>
      <c r="O15" s="128"/>
      <c r="P15" s="120"/>
      <c r="Q15" s="115"/>
      <c r="R15" s="75"/>
    </row>
    <row r="16" spans="1:18" s="1" customFormat="1" ht="3" customHeight="1">
      <c r="A16" s="74"/>
      <c r="B16" s="76"/>
      <c r="C16" s="76"/>
      <c r="D16" s="76"/>
      <c r="E16" s="76"/>
      <c r="F16" s="76"/>
      <c r="G16" s="76"/>
      <c r="H16" s="76"/>
      <c r="I16" s="76"/>
      <c r="J16" s="75"/>
      <c r="K16" s="205"/>
      <c r="L16" s="205"/>
      <c r="M16" s="205"/>
      <c r="N16" s="41"/>
      <c r="O16" s="205"/>
      <c r="P16" s="205"/>
      <c r="Q16" s="205"/>
      <c r="R16" s="75"/>
    </row>
    <row r="17" spans="1:19" s="1" customFormat="1" ht="15" customHeight="1">
      <c r="A17" s="74"/>
      <c r="B17" s="116" t="s">
        <v>32</v>
      </c>
      <c r="C17" s="77"/>
      <c r="D17" s="77"/>
      <c r="E17" s="77"/>
      <c r="F17" s="208">
        <f>July!F17</f>
        <v>0</v>
      </c>
      <c r="G17" s="209"/>
      <c r="H17" s="209"/>
      <c r="I17" s="209"/>
      <c r="J17" s="75"/>
      <c r="K17" s="210" t="s">
        <v>33</v>
      </c>
      <c r="L17" s="205"/>
      <c r="M17" s="205"/>
      <c r="N17" s="205"/>
      <c r="O17" s="205"/>
      <c r="P17" s="41"/>
      <c r="Q17" s="41" t="s">
        <v>34</v>
      </c>
      <c r="R17" s="75"/>
    </row>
    <row r="18" spans="1:19" s="1" customFormat="1" ht="6" customHeight="1">
      <c r="A18" s="78"/>
      <c r="B18" s="79"/>
      <c r="C18" s="79"/>
      <c r="D18" s="79"/>
      <c r="E18" s="79"/>
      <c r="F18" s="79"/>
      <c r="G18" s="79"/>
      <c r="H18" s="79"/>
      <c r="I18" s="79"/>
      <c r="J18" s="117"/>
      <c r="K18" s="205"/>
      <c r="L18" s="205"/>
      <c r="M18" s="205"/>
      <c r="N18" s="41"/>
      <c r="O18" s="205"/>
      <c r="P18" s="205"/>
      <c r="Q18" s="205"/>
      <c r="R18" s="75"/>
    </row>
    <row r="19" spans="1:19" s="4" customFormat="1" ht="21" customHeight="1">
      <c r="A19" s="155" t="s">
        <v>35</v>
      </c>
      <c r="B19" s="156"/>
      <c r="C19" s="156"/>
      <c r="D19" s="156"/>
      <c r="E19" s="156"/>
      <c r="F19" s="156"/>
      <c r="G19" s="156"/>
      <c r="H19" s="156"/>
      <c r="I19" s="156"/>
      <c r="J19" s="156"/>
      <c r="K19" s="156"/>
      <c r="L19" s="156"/>
      <c r="M19" s="156"/>
      <c r="N19" s="156"/>
      <c r="O19" s="156"/>
      <c r="P19" s="156"/>
      <c r="Q19" s="156"/>
      <c r="R19" s="157"/>
    </row>
    <row r="20" spans="1:19" s="14" customFormat="1" ht="6" customHeight="1">
      <c r="A20" s="22"/>
      <c r="B20" s="23"/>
      <c r="C20" s="23"/>
      <c r="D20" s="23"/>
      <c r="E20" s="23"/>
      <c r="F20" s="23"/>
      <c r="G20" s="23"/>
      <c r="H20" s="23"/>
      <c r="I20" s="23"/>
      <c r="J20" s="23"/>
      <c r="K20" s="23"/>
      <c r="L20" s="23"/>
      <c r="M20" s="23"/>
      <c r="N20" s="23"/>
      <c r="O20" s="23"/>
      <c r="P20" s="23"/>
      <c r="Q20" s="23"/>
      <c r="R20" s="24"/>
    </row>
    <row r="21" spans="1:19" s="14" customFormat="1" ht="26.25" customHeight="1">
      <c r="A21" s="97" t="s">
        <v>36</v>
      </c>
      <c r="G21" s="15" t="s">
        <v>37</v>
      </c>
      <c r="H21" s="15"/>
      <c r="I21" s="15" t="s">
        <v>38</v>
      </c>
      <c r="J21" s="15"/>
      <c r="K21" s="15" t="s">
        <v>39</v>
      </c>
      <c r="L21" s="15"/>
      <c r="M21" s="15" t="s">
        <v>40</v>
      </c>
      <c r="N21" s="15"/>
      <c r="O21" s="15" t="s">
        <v>41</v>
      </c>
      <c r="P21" s="15"/>
      <c r="Q21" s="15" t="s">
        <v>42</v>
      </c>
      <c r="R21" s="34"/>
      <c r="S21" s="35"/>
    </row>
    <row r="22" spans="1:19" s="14" customFormat="1" ht="1.5" customHeight="1">
      <c r="A22" s="16"/>
      <c r="R22" s="17"/>
    </row>
    <row r="23" spans="1:19" s="14" customFormat="1" ht="13.5" customHeight="1">
      <c r="A23" s="16"/>
      <c r="B23" s="176" t="s">
        <v>43</v>
      </c>
      <c r="C23" s="176"/>
      <c r="D23" s="176"/>
      <c r="E23" s="176"/>
      <c r="G23" s="36">
        <f>July!G23</f>
        <v>0</v>
      </c>
      <c r="I23" s="98"/>
      <c r="K23" s="98"/>
      <c r="M23" s="36">
        <f>SUM(I23+K23)</f>
        <v>0</v>
      </c>
      <c r="O23" s="36">
        <f>SUM(July!M23+Aug!M23+Sept!M23+Oct!M23+Nov!M23)</f>
        <v>0</v>
      </c>
      <c r="Q23" s="36">
        <f>SUM(G23-O23)</f>
        <v>0</v>
      </c>
      <c r="R23" s="17"/>
    </row>
    <row r="24" spans="1:19" s="14" customFormat="1" ht="1.5" customHeight="1">
      <c r="A24" s="16"/>
      <c r="R24" s="17"/>
    </row>
    <row r="25" spans="1:19" s="14" customFormat="1" ht="13.5" customHeight="1">
      <c r="A25" s="16"/>
      <c r="B25" s="176" t="s">
        <v>44</v>
      </c>
      <c r="C25" s="176"/>
      <c r="D25" s="176"/>
      <c r="E25" s="176"/>
      <c r="G25" s="36">
        <f>July!G25</f>
        <v>0</v>
      </c>
      <c r="I25" s="98"/>
      <c r="K25" s="98"/>
      <c r="M25" s="36">
        <f>SUM(I25+K25)</f>
        <v>0</v>
      </c>
      <c r="O25" s="36">
        <f>SUM(July!M25+Aug!M25+Sept!M25+Oct!M25+Nov!M25)</f>
        <v>0</v>
      </c>
      <c r="Q25" s="36">
        <f>SUM(G25-O25)</f>
        <v>0</v>
      </c>
      <c r="R25" s="17"/>
    </row>
    <row r="26" spans="1:19" s="14" customFormat="1" ht="1.5" customHeight="1">
      <c r="A26" s="16"/>
      <c r="B26" s="176"/>
      <c r="C26" s="176"/>
      <c r="D26" s="176"/>
      <c r="E26" s="176"/>
      <c r="R26" s="17"/>
    </row>
    <row r="27" spans="1:19" s="14" customFormat="1" ht="13.5" customHeight="1">
      <c r="A27" s="16"/>
      <c r="B27" s="176" t="s">
        <v>45</v>
      </c>
      <c r="C27" s="176"/>
      <c r="D27" s="176"/>
      <c r="E27" s="176"/>
      <c r="G27" s="36">
        <f>July!G27</f>
        <v>0</v>
      </c>
      <c r="I27" s="98"/>
      <c r="K27" s="98"/>
      <c r="M27" s="36">
        <f>SUM(I27+K27)</f>
        <v>0</v>
      </c>
      <c r="O27" s="36">
        <f>SUM(July!M27+Aug!M27+Sept!M27+Oct!M27+Nov!M27)</f>
        <v>0</v>
      </c>
      <c r="Q27" s="36">
        <f>SUM(G27-O27)</f>
        <v>0</v>
      </c>
      <c r="R27" s="17"/>
    </row>
    <row r="28" spans="1:19" s="14" customFormat="1" ht="1.5" customHeight="1">
      <c r="A28" s="16"/>
      <c r="B28" s="176"/>
      <c r="C28" s="176"/>
      <c r="D28" s="176"/>
      <c r="E28" s="176"/>
      <c r="R28" s="17"/>
    </row>
    <row r="29" spans="1:19" s="14" customFormat="1" ht="13.5" customHeight="1">
      <c r="A29" s="16"/>
      <c r="B29" s="176" t="s">
        <v>46</v>
      </c>
      <c r="C29" s="176"/>
      <c r="D29" s="176"/>
      <c r="E29" s="176"/>
      <c r="G29" s="36">
        <f>July!G29</f>
        <v>0</v>
      </c>
      <c r="I29" s="98"/>
      <c r="K29" s="98"/>
      <c r="M29" s="36">
        <f>SUM(I29+K29)</f>
        <v>0</v>
      </c>
      <c r="O29" s="36">
        <f>SUM(July!M29+Aug!M29+Sept!M29+Oct!M29+Nov!M29)</f>
        <v>0</v>
      </c>
      <c r="Q29" s="36">
        <f>SUM(G29-O29)</f>
        <v>0</v>
      </c>
      <c r="R29" s="17"/>
    </row>
    <row r="30" spans="1:19" s="14" customFormat="1" ht="1.5" customHeight="1">
      <c r="A30" s="16"/>
      <c r="B30" s="176"/>
      <c r="C30" s="176"/>
      <c r="D30" s="176"/>
      <c r="E30" s="176"/>
      <c r="R30" s="17"/>
    </row>
    <row r="31" spans="1:19" s="14" customFormat="1" ht="13.5" customHeight="1">
      <c r="A31" s="16"/>
      <c r="B31" s="176" t="s">
        <v>47</v>
      </c>
      <c r="C31" s="176"/>
      <c r="D31" s="176"/>
      <c r="E31" s="176"/>
      <c r="G31" s="36">
        <f>July!G31</f>
        <v>0</v>
      </c>
      <c r="I31" s="98"/>
      <c r="K31" s="98"/>
      <c r="M31" s="36">
        <f>SUM(I31+K31)</f>
        <v>0</v>
      </c>
      <c r="O31" s="36">
        <f>SUM(July!M31+Aug!M31+Sept!M31+Oct!M31+Nov!M31)</f>
        <v>0</v>
      </c>
      <c r="Q31" s="36">
        <f>SUM(G31-O31)</f>
        <v>0</v>
      </c>
      <c r="R31" s="17"/>
    </row>
    <row r="32" spans="1:19" s="14" customFormat="1" ht="1.5" customHeight="1">
      <c r="A32" s="16"/>
      <c r="B32" s="176"/>
      <c r="C32" s="176"/>
      <c r="D32" s="176"/>
      <c r="E32" s="176"/>
      <c r="R32" s="17"/>
    </row>
    <row r="33" spans="1:18" s="14" customFormat="1" ht="13.5" customHeight="1">
      <c r="A33" s="16"/>
      <c r="B33" s="176" t="s">
        <v>48</v>
      </c>
      <c r="C33" s="176"/>
      <c r="D33" s="176"/>
      <c r="E33" s="176"/>
      <c r="G33" s="36">
        <f>July!G33</f>
        <v>0</v>
      </c>
      <c r="I33" s="98"/>
      <c r="K33" s="98"/>
      <c r="M33" s="36">
        <f>SUM(I33+K33)</f>
        <v>0</v>
      </c>
      <c r="O33" s="36">
        <f>SUM(July!M33+Aug!M33+Sept!M33+Oct!M33+Nov!M33)</f>
        <v>0</v>
      </c>
      <c r="Q33" s="36">
        <f>SUM(G33-O33)</f>
        <v>0</v>
      </c>
      <c r="R33" s="17"/>
    </row>
    <row r="34" spans="1:18" s="14" customFormat="1" ht="1.5" customHeight="1">
      <c r="A34" s="16"/>
      <c r="R34" s="17"/>
    </row>
    <row r="35" spans="1:18" s="14" customFormat="1" ht="13.5" customHeight="1" thickBot="1">
      <c r="A35" s="16"/>
      <c r="B35" s="94" t="s">
        <v>49</v>
      </c>
      <c r="G35" s="37">
        <f>SUM(G23+G25+G27+G29+G31+G33)</f>
        <v>0</v>
      </c>
      <c r="I35" s="37">
        <f>SUM(I23+I25+I27+I29+I31+I33)</f>
        <v>0</v>
      </c>
      <c r="K35" s="37">
        <f>SUM(K23+K25+K27+K29+K31+K33)</f>
        <v>0</v>
      </c>
      <c r="M35" s="37">
        <f>SUM(M23+M25+M27+M29+M31+M33)</f>
        <v>0</v>
      </c>
      <c r="O35" s="37">
        <f>SUM(July!M35+Aug!M35+Sept!M35+Oct!M35+Nov!M35)</f>
        <v>0</v>
      </c>
      <c r="Q35" s="37">
        <f>SUM(G35-O35)</f>
        <v>0</v>
      </c>
      <c r="R35" s="17"/>
    </row>
    <row r="36" spans="1:18" s="14" customFormat="1" ht="8.25" customHeight="1" thickTop="1">
      <c r="A36" s="19"/>
      <c r="B36" s="20"/>
      <c r="C36" s="20"/>
      <c r="D36" s="20"/>
      <c r="E36" s="20"/>
      <c r="F36" s="20"/>
      <c r="G36" s="20"/>
      <c r="H36" s="20"/>
      <c r="I36" s="20"/>
      <c r="J36" s="20"/>
      <c r="K36" s="20"/>
      <c r="L36" s="20"/>
      <c r="M36" s="20"/>
      <c r="N36" s="20"/>
      <c r="O36" s="20"/>
      <c r="P36" s="20"/>
      <c r="Q36" s="20"/>
      <c r="R36" s="21"/>
    </row>
    <row r="37" spans="1:18" s="14" customFormat="1" ht="6" customHeight="1">
      <c r="A37" s="22"/>
      <c r="B37" s="23"/>
      <c r="C37" s="23"/>
      <c r="D37" s="23"/>
      <c r="E37" s="23"/>
      <c r="F37" s="23"/>
      <c r="G37" s="23"/>
      <c r="H37" s="23"/>
      <c r="I37" s="23"/>
      <c r="J37" s="23"/>
      <c r="K37" s="23"/>
      <c r="L37" s="23"/>
      <c r="M37" s="23"/>
      <c r="N37" s="23"/>
      <c r="O37" s="23"/>
      <c r="P37" s="23"/>
      <c r="Q37" s="23"/>
      <c r="R37" s="24"/>
    </row>
    <row r="38" spans="1:18" s="14" customFormat="1" ht="12.75">
      <c r="A38" s="80"/>
      <c r="R38" s="17"/>
    </row>
    <row r="39" spans="1:18" s="14" customFormat="1" ht="12">
      <c r="A39" s="16"/>
      <c r="I39" s="89"/>
      <c r="R39" s="17"/>
    </row>
    <row r="40" spans="1:18" s="14" customFormat="1" ht="12">
      <c r="A40" s="16"/>
      <c r="B40" s="90"/>
      <c r="R40" s="17"/>
    </row>
    <row r="41" spans="1:18" s="14" customFormat="1" ht="12">
      <c r="A41" s="16"/>
      <c r="B41" s="90"/>
      <c r="R41" s="17"/>
    </row>
    <row r="42" spans="1:18" s="14" customFormat="1" ht="12.75">
      <c r="A42" s="85"/>
      <c r="F42" s="18"/>
      <c r="G42" s="174"/>
      <c r="H42" s="174"/>
      <c r="I42" s="174"/>
      <c r="J42" s="25"/>
      <c r="K42" s="25"/>
      <c r="O42" s="174"/>
      <c r="P42" s="175"/>
      <c r="Q42" s="175"/>
      <c r="R42" s="17"/>
    </row>
    <row r="43" spans="1:18" s="14" customFormat="1" ht="12">
      <c r="A43" s="16"/>
      <c r="G43" s="81"/>
      <c r="I43" s="81"/>
      <c r="O43" s="81"/>
      <c r="Q43" s="81"/>
      <c r="R43" s="17"/>
    </row>
    <row r="44" spans="1:18" s="14" customFormat="1" ht="12">
      <c r="A44" s="16"/>
      <c r="G44" s="81"/>
      <c r="I44" s="81"/>
      <c r="O44" s="81"/>
      <c r="Q44" s="81"/>
      <c r="R44" s="17"/>
    </row>
    <row r="45" spans="1:18" s="14" customFormat="1" ht="12">
      <c r="A45" s="16"/>
      <c r="G45" s="81"/>
      <c r="I45" s="81"/>
      <c r="Q45" s="81"/>
      <c r="R45" s="17"/>
    </row>
    <row r="46" spans="1:18" s="14" customFormat="1" ht="12">
      <c r="A46" s="16"/>
      <c r="B46" s="18"/>
      <c r="G46" s="82"/>
      <c r="I46" s="82"/>
      <c r="K46" s="83"/>
      <c r="R46" s="17"/>
    </row>
    <row r="47" spans="1:18" s="14" customFormat="1" ht="10.5" customHeight="1">
      <c r="A47" s="16"/>
      <c r="K47" s="84"/>
      <c r="R47" s="17"/>
    </row>
    <row r="48" spans="1:18" s="14" customFormat="1" ht="12">
      <c r="A48" s="16"/>
      <c r="B48" s="18"/>
      <c r="G48" s="81"/>
      <c r="I48" s="81"/>
      <c r="K48" s="84"/>
      <c r="R48" s="17"/>
    </row>
    <row r="49" spans="1:18" s="14" customFormat="1" ht="12">
      <c r="A49" s="86"/>
      <c r="G49" s="38"/>
      <c r="O49" s="38"/>
      <c r="R49" s="17"/>
    </row>
    <row r="50" spans="1:18" s="14" customFormat="1" ht="9" customHeight="1">
      <c r="A50" s="19"/>
      <c r="B50" s="20"/>
      <c r="C50" s="20"/>
      <c r="D50" s="20"/>
      <c r="E50" s="20"/>
      <c r="F50" s="20"/>
      <c r="G50" s="20"/>
      <c r="H50" s="20"/>
      <c r="I50" s="20"/>
      <c r="J50" s="20"/>
      <c r="K50" s="20"/>
      <c r="L50" s="20"/>
      <c r="M50" s="20"/>
      <c r="N50" s="20"/>
      <c r="O50" s="20"/>
      <c r="P50" s="20"/>
      <c r="Q50" s="20"/>
      <c r="R50" s="21"/>
    </row>
    <row r="51" spans="1:18" s="46" customFormat="1" ht="16.5" customHeight="1">
      <c r="A51" s="147" t="s">
        <v>50</v>
      </c>
      <c r="B51" s="148"/>
      <c r="C51" s="148"/>
      <c r="D51" s="148"/>
      <c r="E51" s="148"/>
      <c r="F51" s="148"/>
      <c r="G51" s="148"/>
      <c r="H51" s="148"/>
      <c r="I51" s="148"/>
      <c r="J51" s="148"/>
      <c r="K51" s="148"/>
      <c r="L51" s="148"/>
      <c r="M51" s="148"/>
      <c r="N51" s="148"/>
      <c r="O51" s="148"/>
      <c r="P51" s="148"/>
      <c r="Q51" s="148"/>
      <c r="R51" s="214"/>
    </row>
    <row r="52" spans="1:18" s="44" customFormat="1" ht="11.25" customHeight="1">
      <c r="A52" s="131" t="s">
        <v>51</v>
      </c>
      <c r="B52" s="132"/>
      <c r="C52" s="132"/>
      <c r="D52" s="132"/>
      <c r="E52" s="133"/>
      <c r="F52" s="131" t="s">
        <v>52</v>
      </c>
      <c r="G52" s="132"/>
      <c r="H52" s="132"/>
      <c r="I52" s="132"/>
      <c r="J52" s="132"/>
      <c r="K52" s="132"/>
      <c r="L52" s="133"/>
      <c r="M52" s="131" t="s">
        <v>34</v>
      </c>
      <c r="N52" s="132"/>
      <c r="O52" s="132"/>
      <c r="P52" s="132"/>
      <c r="Q52" s="132"/>
      <c r="R52" s="133"/>
    </row>
    <row r="53" spans="1:18" s="45" customFormat="1" ht="13.5" customHeight="1">
      <c r="A53" s="180"/>
      <c r="B53" s="181"/>
      <c r="C53" s="181"/>
      <c r="D53" s="181"/>
      <c r="E53" s="182"/>
      <c r="F53" s="180"/>
      <c r="G53" s="181"/>
      <c r="H53" s="181"/>
      <c r="I53" s="181"/>
      <c r="J53" s="181"/>
      <c r="K53" s="181"/>
      <c r="L53" s="182"/>
      <c r="M53" s="180"/>
      <c r="N53" s="181"/>
      <c r="O53" s="181"/>
      <c r="P53" s="181"/>
      <c r="Q53" s="181"/>
      <c r="R53" s="182"/>
    </row>
    <row r="54" spans="1:18" s="44" customFormat="1" ht="11.25" customHeight="1">
      <c r="A54" s="131" t="s">
        <v>53</v>
      </c>
      <c r="B54" s="132"/>
      <c r="C54" s="132"/>
      <c r="D54" s="132"/>
      <c r="E54" s="133"/>
      <c r="F54" s="131" t="s">
        <v>54</v>
      </c>
      <c r="G54" s="132"/>
      <c r="H54" s="133"/>
      <c r="I54" s="131" t="s">
        <v>55</v>
      </c>
      <c r="J54" s="132"/>
      <c r="K54" s="132"/>
      <c r="L54" s="133"/>
      <c r="M54" s="131" t="s">
        <v>56</v>
      </c>
      <c r="N54" s="132"/>
      <c r="O54" s="132"/>
      <c r="P54" s="132"/>
      <c r="Q54" s="132"/>
      <c r="R54" s="133"/>
    </row>
    <row r="55" spans="1:18" s="46" customFormat="1" ht="13.5" customHeight="1">
      <c r="A55" s="134"/>
      <c r="B55" s="135"/>
      <c r="C55" s="135"/>
      <c r="D55" s="135"/>
      <c r="E55" s="136"/>
      <c r="F55" s="134"/>
      <c r="G55" s="135"/>
      <c r="H55" s="136"/>
      <c r="I55" s="134"/>
      <c r="J55" s="135"/>
      <c r="K55" s="135"/>
      <c r="L55" s="136"/>
      <c r="M55" s="140">
        <f t="shared" ref="M55" si="0">$F$17</f>
        <v>0</v>
      </c>
      <c r="N55" s="192"/>
      <c r="O55" s="193"/>
      <c r="P55" s="193"/>
      <c r="Q55" s="193"/>
      <c r="R55" s="194"/>
    </row>
    <row r="56" spans="1:18" s="44" customFormat="1" ht="11.25" customHeight="1">
      <c r="A56" s="131" t="s">
        <v>57</v>
      </c>
      <c r="B56" s="132"/>
      <c r="C56" s="132"/>
      <c r="D56" s="132"/>
      <c r="E56" s="132"/>
      <c r="F56" s="132"/>
      <c r="G56" s="132"/>
      <c r="H56" s="133"/>
      <c r="I56" s="131" t="s">
        <v>22</v>
      </c>
      <c r="J56" s="132"/>
      <c r="K56" s="132"/>
      <c r="L56" s="133"/>
      <c r="M56" s="131" t="s">
        <v>58</v>
      </c>
      <c r="N56" s="132"/>
      <c r="O56" s="132"/>
      <c r="P56" s="132"/>
      <c r="Q56" s="132"/>
      <c r="R56" s="133"/>
    </row>
    <row r="57" spans="1:18" s="47" customFormat="1" ht="13.5" customHeight="1">
      <c r="A57" s="137"/>
      <c r="B57" s="138"/>
      <c r="C57" s="138"/>
      <c r="D57" s="138"/>
      <c r="E57" s="138"/>
      <c r="F57" s="138"/>
      <c r="G57" s="138"/>
      <c r="H57" s="139"/>
      <c r="I57" s="140" t="str">
        <f>O3&amp;Q3</f>
        <v>K</v>
      </c>
      <c r="J57" s="141"/>
      <c r="K57" s="142"/>
      <c r="L57" s="142"/>
      <c r="M57" s="188" t="str">
        <f>I57&amp;" SFY26 Bridge Pmt"</f>
        <v>K SFY26 Bridge Pmt</v>
      </c>
      <c r="N57" s="189"/>
      <c r="O57" s="190"/>
      <c r="P57" s="190"/>
      <c r="Q57" s="190"/>
      <c r="R57" s="191"/>
    </row>
    <row r="58" spans="1:18" s="51" customFormat="1" ht="20.25" customHeight="1">
      <c r="A58" s="183" t="s">
        <v>59</v>
      </c>
      <c r="B58" s="184"/>
      <c r="C58" s="183" t="s">
        <v>60</v>
      </c>
      <c r="D58" s="184"/>
      <c r="E58" s="48" t="s">
        <v>61</v>
      </c>
      <c r="F58" s="48" t="s">
        <v>62</v>
      </c>
      <c r="G58" s="49" t="s">
        <v>63</v>
      </c>
      <c r="H58" s="50"/>
      <c r="I58" s="183" t="s">
        <v>64</v>
      </c>
      <c r="J58" s="184"/>
      <c r="K58" s="183" t="s">
        <v>65</v>
      </c>
      <c r="L58" s="184"/>
      <c r="M58" s="185" t="s">
        <v>66</v>
      </c>
      <c r="N58" s="186"/>
      <c r="O58" s="185" t="s">
        <v>67</v>
      </c>
      <c r="P58" s="187"/>
      <c r="Q58" s="187"/>
      <c r="R58" s="186"/>
    </row>
    <row r="59" spans="1:18" s="47" customFormat="1" ht="13.5" customHeight="1">
      <c r="A59" s="129"/>
      <c r="B59" s="130"/>
      <c r="C59" s="129" t="s">
        <v>68</v>
      </c>
      <c r="D59" s="130"/>
      <c r="E59" s="52" t="s">
        <v>69</v>
      </c>
      <c r="F59" s="52" t="s">
        <v>70</v>
      </c>
      <c r="G59" s="129" t="s">
        <v>71</v>
      </c>
      <c r="H59" s="130"/>
      <c r="I59" s="129" t="s">
        <v>72</v>
      </c>
      <c r="J59" s="130"/>
      <c r="K59" s="143"/>
      <c r="L59" s="144"/>
      <c r="M59" s="129"/>
      <c r="N59" s="130"/>
      <c r="O59" s="145" t="str">
        <f>I57&amp;" SFY26 Bridge Nov."</f>
        <v>K SFY26 Bridge Nov.</v>
      </c>
      <c r="P59" s="146"/>
      <c r="Q59" s="146"/>
      <c r="R59" s="91"/>
    </row>
    <row r="60" spans="1:18" s="47" customFormat="1" ht="13.5" customHeight="1">
      <c r="A60" s="129"/>
      <c r="B60" s="130"/>
      <c r="C60" s="129"/>
      <c r="D60" s="130"/>
      <c r="E60" s="52"/>
      <c r="F60" s="52"/>
      <c r="G60" s="143"/>
      <c r="H60" s="144"/>
      <c r="I60" s="143"/>
      <c r="J60" s="144"/>
      <c r="K60" s="143"/>
      <c r="L60" s="144"/>
      <c r="M60" s="129"/>
      <c r="N60" s="130"/>
      <c r="O60" s="143"/>
      <c r="P60" s="202"/>
      <c r="Q60" s="202"/>
      <c r="R60" s="144"/>
    </row>
    <row r="61" spans="1:18" s="47" customFormat="1" ht="13.5" customHeight="1">
      <c r="A61" s="137"/>
      <c r="B61" s="139"/>
      <c r="C61" s="137"/>
      <c r="D61" s="139"/>
      <c r="E61" s="53"/>
      <c r="F61" s="53"/>
      <c r="G61" s="180"/>
      <c r="H61" s="182"/>
      <c r="I61" s="180"/>
      <c r="J61" s="182"/>
      <c r="K61" s="180"/>
      <c r="L61" s="182"/>
      <c r="M61" s="137"/>
      <c r="N61" s="139"/>
      <c r="O61" s="180"/>
      <c r="P61" s="181"/>
      <c r="Q61" s="181"/>
      <c r="R61" s="182"/>
    </row>
    <row r="62" spans="1:18" s="44" customFormat="1" ht="11.25" customHeight="1">
      <c r="A62" s="131" t="s">
        <v>73</v>
      </c>
      <c r="B62" s="132"/>
      <c r="C62" s="132"/>
      <c r="D62" s="132"/>
      <c r="E62" s="132"/>
      <c r="F62" s="132"/>
      <c r="G62" s="132"/>
      <c r="H62" s="133"/>
      <c r="I62" s="131" t="s">
        <v>34</v>
      </c>
      <c r="J62" s="132"/>
      <c r="K62" s="132"/>
      <c r="L62" s="133"/>
      <c r="M62" s="131" t="s">
        <v>74</v>
      </c>
      <c r="N62" s="132"/>
      <c r="O62" s="213"/>
      <c r="P62" s="131" t="s">
        <v>75</v>
      </c>
      <c r="Q62" s="132"/>
      <c r="R62" s="133"/>
    </row>
    <row r="63" spans="1:18" s="45" customFormat="1" ht="13.5" customHeight="1">
      <c r="A63" s="180"/>
      <c r="B63" s="181"/>
      <c r="C63" s="181"/>
      <c r="D63" s="181"/>
      <c r="E63" s="181"/>
      <c r="F63" s="181"/>
      <c r="G63" s="181"/>
      <c r="H63" s="182"/>
      <c r="I63" s="180"/>
      <c r="J63" s="181"/>
      <c r="K63" s="181"/>
      <c r="L63" s="182"/>
      <c r="M63" s="180"/>
      <c r="N63" s="181"/>
      <c r="O63" s="181"/>
      <c r="P63" s="180"/>
      <c r="Q63" s="181"/>
      <c r="R63" s="182"/>
    </row>
  </sheetData>
  <sheetProtection algorithmName="SHA-512" hashValue="9upi80ZTff9tOSestnh4+FhBB0oXun0Jg6x9QR4/y/JYiZg1xRURb44XVq4/KmJz/Th8V8WplAK2/wDfqT7n6w==" saltValue="Eppr/KcAFJ6qvyMQ9VXW6A==" spinCount="100000" sheet="1" selectLockedCells="1"/>
  <mergeCells count="90">
    <mergeCell ref="B29:E29"/>
    <mergeCell ref="B30:E30"/>
    <mergeCell ref="A62:H62"/>
    <mergeCell ref="I62:L62"/>
    <mergeCell ref="M62:O62"/>
    <mergeCell ref="M61:N61"/>
    <mergeCell ref="O61:R61"/>
    <mergeCell ref="A59:B59"/>
    <mergeCell ref="C59:D59"/>
    <mergeCell ref="G59:H59"/>
    <mergeCell ref="I59:J59"/>
    <mergeCell ref="K59:L59"/>
    <mergeCell ref="M59:N59"/>
    <mergeCell ref="A60:B60"/>
    <mergeCell ref="C60:D60"/>
    <mergeCell ref="G60:H60"/>
    <mergeCell ref="P62:R62"/>
    <mergeCell ref="A63:H63"/>
    <mergeCell ref="I63:L63"/>
    <mergeCell ref="M63:O63"/>
    <mergeCell ref="P63:R63"/>
    <mergeCell ref="I60:J60"/>
    <mergeCell ref="K60:L60"/>
    <mergeCell ref="M60:N60"/>
    <mergeCell ref="O60:R60"/>
    <mergeCell ref="A61:B61"/>
    <mergeCell ref="C61:D61"/>
    <mergeCell ref="G61:H61"/>
    <mergeCell ref="I61:J61"/>
    <mergeCell ref="K61:L61"/>
    <mergeCell ref="O58:R58"/>
    <mergeCell ref="A55:E55"/>
    <mergeCell ref="F55:H55"/>
    <mergeCell ref="I55:L55"/>
    <mergeCell ref="M55:R55"/>
    <mergeCell ref="A58:B58"/>
    <mergeCell ref="C58:D58"/>
    <mergeCell ref="I58:J58"/>
    <mergeCell ref="K58:L58"/>
    <mergeCell ref="M58:N58"/>
    <mergeCell ref="A57:H57"/>
    <mergeCell ref="I57:L57"/>
    <mergeCell ref="A56:H56"/>
    <mergeCell ref="I56:L56"/>
    <mergeCell ref="M56:R56"/>
    <mergeCell ref="M57:R57"/>
    <mergeCell ref="A53:E53"/>
    <mergeCell ref="F53:L53"/>
    <mergeCell ref="M53:R53"/>
    <mergeCell ref="A54:E54"/>
    <mergeCell ref="F54:H54"/>
    <mergeCell ref="I54:L54"/>
    <mergeCell ref="M54:R54"/>
    <mergeCell ref="K1:Q1"/>
    <mergeCell ref="A51:R51"/>
    <mergeCell ref="A52:E52"/>
    <mergeCell ref="F52:L52"/>
    <mergeCell ref="M52:R52"/>
    <mergeCell ref="A4:I4"/>
    <mergeCell ref="B5:I8"/>
    <mergeCell ref="A9:I9"/>
    <mergeCell ref="B14:I14"/>
    <mergeCell ref="O2:R2"/>
    <mergeCell ref="K14:Q14"/>
    <mergeCell ref="K4:Q9"/>
    <mergeCell ref="B28:E28"/>
    <mergeCell ref="B32:E32"/>
    <mergeCell ref="B15:I15"/>
    <mergeCell ref="K15:O15"/>
    <mergeCell ref="K18:M18"/>
    <mergeCell ref="O18:Q18"/>
    <mergeCell ref="K16:M16"/>
    <mergeCell ref="O16:Q16"/>
    <mergeCell ref="K17:O17"/>
    <mergeCell ref="O59:Q59"/>
    <mergeCell ref="K2:M2"/>
    <mergeCell ref="K3:M3"/>
    <mergeCell ref="B12:I12"/>
    <mergeCell ref="K12:Q13"/>
    <mergeCell ref="B13:I13"/>
    <mergeCell ref="A19:R19"/>
    <mergeCell ref="G42:I42"/>
    <mergeCell ref="O42:Q42"/>
    <mergeCell ref="B23:E23"/>
    <mergeCell ref="B25:E25"/>
    <mergeCell ref="B27:E27"/>
    <mergeCell ref="B31:E31"/>
    <mergeCell ref="B33:E33"/>
    <mergeCell ref="B26:E26"/>
    <mergeCell ref="F17:I17"/>
  </mergeCells>
  <pageMargins left="0.25" right="0.25" top="0.25" bottom="0.5" header="0.25" footer="0.2"/>
  <pageSetup orientation="portrait" r:id="rId1"/>
  <headerFooter>
    <oddFooter>&amp;L&amp;8AGR-8240 (N/7/25)&amp;C&amp;8Information collected by WSDA becomes a public record and may be disclosed unless exempted by federal or state law.</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63"/>
  <sheetViews>
    <sheetView showGridLines="0" showZeros="0" zoomScale="120" zoomScaleNormal="120" workbookViewId="0">
      <selection activeCell="I23" sqref="I23"/>
    </sheetView>
  </sheetViews>
  <sheetFormatPr defaultColWidth="9.140625" defaultRowHeight="1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61" customFormat="1" ht="15" customHeight="1">
      <c r="A1" s="58"/>
      <c r="B1" s="59"/>
      <c r="C1" s="60"/>
      <c r="D1" s="59" t="s">
        <v>18</v>
      </c>
      <c r="E1" s="59"/>
      <c r="F1" s="59"/>
      <c r="G1" s="59"/>
      <c r="H1" s="59"/>
      <c r="I1" s="59"/>
      <c r="J1" s="102"/>
      <c r="K1" s="148" t="s">
        <v>19</v>
      </c>
      <c r="L1" s="148"/>
      <c r="M1" s="148"/>
      <c r="N1" s="148"/>
      <c r="O1" s="148"/>
      <c r="P1" s="148"/>
      <c r="Q1" s="148"/>
      <c r="R1" s="103"/>
    </row>
    <row r="2" spans="1:18" s="61" customFormat="1" ht="12.75">
      <c r="A2" s="62"/>
      <c r="B2" s="63"/>
      <c r="D2" s="64" t="s">
        <v>20</v>
      </c>
      <c r="E2" s="63"/>
      <c r="F2" s="63"/>
      <c r="G2" s="63"/>
      <c r="H2" s="63"/>
      <c r="I2" s="63"/>
      <c r="J2" s="104"/>
      <c r="K2" s="169" t="s">
        <v>21</v>
      </c>
      <c r="L2" s="169"/>
      <c r="M2" s="169"/>
      <c r="N2" s="105"/>
      <c r="O2" s="168" t="s">
        <v>22</v>
      </c>
      <c r="P2" s="169"/>
      <c r="Q2" s="169"/>
      <c r="R2" s="170"/>
    </row>
    <row r="3" spans="1:18" s="61" customFormat="1" ht="16.5" customHeight="1">
      <c r="A3" s="65"/>
      <c r="B3" s="122"/>
      <c r="C3" s="56"/>
      <c r="D3" s="66" t="s">
        <v>23</v>
      </c>
      <c r="E3" s="122"/>
      <c r="F3" s="67"/>
      <c r="G3" s="56"/>
      <c r="H3" s="68"/>
      <c r="I3" s="122"/>
      <c r="J3" s="69"/>
      <c r="K3" s="173">
        <v>4950</v>
      </c>
      <c r="L3" s="173"/>
      <c r="M3" s="173"/>
      <c r="N3" s="106"/>
      <c r="O3" s="54"/>
      <c r="P3" s="56"/>
      <c r="Q3" s="57" t="str">
        <f>July!I57</f>
        <v>K</v>
      </c>
      <c r="R3" s="69"/>
    </row>
    <row r="4" spans="1:18" s="61" customFormat="1" ht="14.25" customHeight="1">
      <c r="A4" s="147" t="s">
        <v>25</v>
      </c>
      <c r="B4" s="148"/>
      <c r="C4" s="148"/>
      <c r="D4" s="148"/>
      <c r="E4" s="148"/>
      <c r="F4" s="148"/>
      <c r="G4" s="148"/>
      <c r="H4" s="148"/>
      <c r="I4" s="148"/>
      <c r="J4" s="108"/>
      <c r="K4" s="211" t="s">
        <v>76</v>
      </c>
      <c r="L4" s="211"/>
      <c r="M4" s="211"/>
      <c r="N4" s="211"/>
      <c r="O4" s="211"/>
      <c r="P4" s="211"/>
      <c r="Q4" s="211"/>
      <c r="R4" s="70"/>
    </row>
    <row r="5" spans="1:18" s="61" customFormat="1" ht="13.5" customHeight="1">
      <c r="A5" s="58"/>
      <c r="B5" s="149" t="s">
        <v>27</v>
      </c>
      <c r="C5" s="150"/>
      <c r="D5" s="150"/>
      <c r="E5" s="150"/>
      <c r="F5" s="150"/>
      <c r="G5" s="150"/>
      <c r="H5" s="150"/>
      <c r="I5" s="150"/>
      <c r="J5" s="109"/>
      <c r="K5" s="212"/>
      <c r="L5" s="212"/>
      <c r="M5" s="212"/>
      <c r="N5" s="212"/>
      <c r="O5" s="212"/>
      <c r="P5" s="212"/>
      <c r="Q5" s="212"/>
      <c r="R5" s="70"/>
    </row>
    <row r="6" spans="1:18" s="61" customFormat="1" ht="13.5" customHeight="1">
      <c r="A6" s="62"/>
      <c r="B6" s="151"/>
      <c r="C6" s="151"/>
      <c r="D6" s="151"/>
      <c r="E6" s="151"/>
      <c r="F6" s="151"/>
      <c r="G6" s="151"/>
      <c r="H6" s="151"/>
      <c r="I6" s="151"/>
      <c r="J6" s="109"/>
      <c r="K6" s="212"/>
      <c r="L6" s="212"/>
      <c r="M6" s="212"/>
      <c r="N6" s="212"/>
      <c r="O6" s="212"/>
      <c r="P6" s="212"/>
      <c r="Q6" s="212"/>
      <c r="R6" s="70"/>
    </row>
    <row r="7" spans="1:18" s="61" customFormat="1" ht="13.5" customHeight="1">
      <c r="A7" s="62"/>
      <c r="B7" s="151"/>
      <c r="C7" s="151"/>
      <c r="D7" s="151"/>
      <c r="E7" s="151"/>
      <c r="F7" s="151"/>
      <c r="G7" s="151"/>
      <c r="H7" s="151"/>
      <c r="I7" s="151"/>
      <c r="J7" s="109"/>
      <c r="K7" s="212"/>
      <c r="L7" s="212"/>
      <c r="M7" s="212"/>
      <c r="N7" s="212"/>
      <c r="O7" s="212"/>
      <c r="P7" s="212"/>
      <c r="Q7" s="212"/>
      <c r="R7" s="70"/>
    </row>
    <row r="8" spans="1:18" s="61" customFormat="1" ht="13.5" customHeight="1">
      <c r="A8" s="71"/>
      <c r="B8" s="152"/>
      <c r="C8" s="152"/>
      <c r="D8" s="152"/>
      <c r="E8" s="152"/>
      <c r="F8" s="152"/>
      <c r="G8" s="152"/>
      <c r="H8" s="152"/>
      <c r="I8" s="152"/>
      <c r="J8" s="110"/>
      <c r="K8" s="212"/>
      <c r="L8" s="212"/>
      <c r="M8" s="212"/>
      <c r="N8" s="212"/>
      <c r="O8" s="212"/>
      <c r="P8" s="212"/>
      <c r="Q8" s="212"/>
      <c r="R8" s="70"/>
    </row>
    <row r="9" spans="1:18" s="3" customFormat="1" ht="14.25" customHeight="1">
      <c r="A9" s="203" t="s">
        <v>28</v>
      </c>
      <c r="B9" s="204"/>
      <c r="C9" s="204"/>
      <c r="D9" s="204"/>
      <c r="E9" s="204"/>
      <c r="F9" s="204"/>
      <c r="G9" s="204"/>
      <c r="H9" s="204"/>
      <c r="I9" s="204"/>
      <c r="J9" s="114"/>
      <c r="K9" s="212"/>
      <c r="L9" s="212"/>
      <c r="M9" s="212"/>
      <c r="N9" s="212"/>
      <c r="O9" s="212"/>
      <c r="P9" s="212"/>
      <c r="Q9" s="212"/>
      <c r="R9" s="7"/>
    </row>
    <row r="10" spans="1:18" s="1" customFormat="1" ht="12" customHeight="1">
      <c r="A10" s="72"/>
      <c r="B10" s="93" t="s">
        <v>29</v>
      </c>
      <c r="C10" s="73"/>
      <c r="D10" s="73"/>
      <c r="E10" s="73"/>
      <c r="F10" s="73"/>
      <c r="G10" s="73"/>
      <c r="H10" s="73"/>
      <c r="I10" s="73"/>
      <c r="J10" s="75"/>
      <c r="K10" s="119"/>
      <c r="L10" s="119"/>
      <c r="M10" s="119"/>
      <c r="N10" s="119"/>
      <c r="O10" s="119"/>
      <c r="P10" s="119"/>
      <c r="Q10" s="119"/>
      <c r="R10" s="121"/>
    </row>
    <row r="11" spans="1:18" s="1" customFormat="1" ht="12" customHeight="1">
      <c r="A11" s="74"/>
      <c r="B11" s="111" t="s">
        <v>30</v>
      </c>
      <c r="C11" s="125"/>
      <c r="D11" s="125"/>
      <c r="E11" s="125"/>
      <c r="F11" s="125"/>
      <c r="G11" s="125"/>
      <c r="H11" s="125"/>
      <c r="I11" s="125"/>
      <c r="J11" s="75"/>
      <c r="K11" s="119"/>
      <c r="L11" s="119"/>
      <c r="M11" s="119"/>
      <c r="N11" s="119"/>
      <c r="O11" s="119"/>
      <c r="P11" s="119"/>
      <c r="Q11" s="119"/>
      <c r="R11" s="121"/>
    </row>
    <row r="12" spans="1:18" s="1" customFormat="1" ht="15" customHeight="1">
      <c r="A12" s="74"/>
      <c r="B12" s="206">
        <f>July!B12</f>
        <v>0</v>
      </c>
      <c r="C12" s="207"/>
      <c r="D12" s="207"/>
      <c r="E12" s="207"/>
      <c r="F12" s="207"/>
      <c r="G12" s="207"/>
      <c r="H12" s="207"/>
      <c r="I12" s="207"/>
      <c r="J12" s="75"/>
      <c r="K12" s="163"/>
      <c r="L12" s="164"/>
      <c r="M12" s="164"/>
      <c r="N12" s="164"/>
      <c r="O12" s="164"/>
      <c r="P12" s="164"/>
      <c r="Q12" s="164"/>
      <c r="R12" s="75"/>
    </row>
    <row r="13" spans="1:18" s="1" customFormat="1" ht="15" customHeight="1">
      <c r="A13" s="74"/>
      <c r="B13" s="206">
        <f>July!B13</f>
        <v>0</v>
      </c>
      <c r="C13" s="207"/>
      <c r="D13" s="207"/>
      <c r="E13" s="207"/>
      <c r="F13" s="207"/>
      <c r="G13" s="207"/>
      <c r="H13" s="207"/>
      <c r="I13" s="207"/>
      <c r="J13" s="75"/>
      <c r="K13" s="165"/>
      <c r="L13" s="166"/>
      <c r="M13" s="166"/>
      <c r="N13" s="166"/>
      <c r="O13" s="166"/>
      <c r="P13" s="166"/>
      <c r="Q13" s="166"/>
      <c r="R13" s="75"/>
    </row>
    <row r="14" spans="1:18" s="1" customFormat="1" ht="15" customHeight="1">
      <c r="A14" s="74"/>
      <c r="B14" s="206">
        <f>July!B14</f>
        <v>0</v>
      </c>
      <c r="C14" s="207"/>
      <c r="D14" s="207"/>
      <c r="E14" s="207"/>
      <c r="F14" s="207"/>
      <c r="G14" s="207"/>
      <c r="H14" s="207"/>
      <c r="I14" s="207"/>
      <c r="J14" s="75"/>
      <c r="K14" s="205" t="s">
        <v>31</v>
      </c>
      <c r="L14" s="205"/>
      <c r="M14" s="205"/>
      <c r="N14" s="205"/>
      <c r="O14" s="205"/>
      <c r="P14" s="205"/>
      <c r="Q14" s="205"/>
      <c r="R14" s="75"/>
    </row>
    <row r="15" spans="1:18" s="1" customFormat="1" ht="15" customHeight="1">
      <c r="A15" s="74"/>
      <c r="B15" s="206">
        <f>July!B15</f>
        <v>0</v>
      </c>
      <c r="C15" s="207"/>
      <c r="D15" s="207"/>
      <c r="E15" s="207"/>
      <c r="F15" s="207"/>
      <c r="G15" s="207"/>
      <c r="H15" s="207"/>
      <c r="I15" s="207"/>
      <c r="J15" s="75"/>
      <c r="K15" s="127"/>
      <c r="L15" s="128"/>
      <c r="M15" s="128"/>
      <c r="N15" s="128"/>
      <c r="O15" s="128"/>
      <c r="P15" s="120"/>
      <c r="Q15" s="115"/>
      <c r="R15" s="75"/>
    </row>
    <row r="16" spans="1:18" s="1" customFormat="1" ht="3" customHeight="1">
      <c r="A16" s="74"/>
      <c r="B16" s="76"/>
      <c r="C16" s="76"/>
      <c r="D16" s="76"/>
      <c r="E16" s="76"/>
      <c r="F16" s="76"/>
      <c r="G16" s="76"/>
      <c r="H16" s="76"/>
      <c r="I16" s="76"/>
      <c r="J16" s="75"/>
      <c r="K16" s="205"/>
      <c r="L16" s="205"/>
      <c r="M16" s="205"/>
      <c r="N16" s="41"/>
      <c r="O16" s="205"/>
      <c r="P16" s="205"/>
      <c r="Q16" s="205"/>
      <c r="R16" s="75"/>
    </row>
    <row r="17" spans="1:19" s="1" customFormat="1" ht="15" customHeight="1">
      <c r="A17" s="74"/>
      <c r="B17" s="116" t="s">
        <v>32</v>
      </c>
      <c r="C17" s="77"/>
      <c r="D17" s="77"/>
      <c r="E17" s="77"/>
      <c r="F17" s="208">
        <f>July!F17</f>
        <v>0</v>
      </c>
      <c r="G17" s="209"/>
      <c r="H17" s="209"/>
      <c r="I17" s="209"/>
      <c r="J17" s="75"/>
      <c r="K17" s="210" t="s">
        <v>33</v>
      </c>
      <c r="L17" s="205"/>
      <c r="M17" s="205"/>
      <c r="N17" s="205"/>
      <c r="O17" s="205"/>
      <c r="P17" s="41"/>
      <c r="Q17" s="41" t="s">
        <v>34</v>
      </c>
      <c r="R17" s="75"/>
    </row>
    <row r="18" spans="1:19" s="1" customFormat="1" ht="6" customHeight="1">
      <c r="A18" s="78"/>
      <c r="B18" s="79"/>
      <c r="C18" s="79"/>
      <c r="D18" s="79"/>
      <c r="E18" s="79"/>
      <c r="F18" s="79"/>
      <c r="G18" s="79"/>
      <c r="H18" s="79"/>
      <c r="I18" s="79"/>
      <c r="J18" s="117"/>
      <c r="K18" s="205"/>
      <c r="L18" s="205"/>
      <c r="M18" s="205"/>
      <c r="N18" s="41"/>
      <c r="O18" s="205"/>
      <c r="P18" s="205"/>
      <c r="Q18" s="205"/>
      <c r="R18" s="75"/>
    </row>
    <row r="19" spans="1:19" s="4" customFormat="1" ht="21" customHeight="1">
      <c r="A19" s="155" t="s">
        <v>35</v>
      </c>
      <c r="B19" s="156"/>
      <c r="C19" s="156"/>
      <c r="D19" s="156"/>
      <c r="E19" s="156"/>
      <c r="F19" s="156"/>
      <c r="G19" s="156"/>
      <c r="H19" s="156"/>
      <c r="I19" s="156"/>
      <c r="J19" s="156"/>
      <c r="K19" s="156"/>
      <c r="L19" s="156"/>
      <c r="M19" s="156"/>
      <c r="N19" s="156"/>
      <c r="O19" s="156"/>
      <c r="P19" s="156"/>
      <c r="Q19" s="156"/>
      <c r="R19" s="157"/>
    </row>
    <row r="20" spans="1:19" s="14" customFormat="1" ht="6" customHeight="1">
      <c r="A20" s="22"/>
      <c r="B20" s="23"/>
      <c r="C20" s="23"/>
      <c r="D20" s="23"/>
      <c r="E20" s="23"/>
      <c r="F20" s="23"/>
      <c r="G20" s="23"/>
      <c r="H20" s="23"/>
      <c r="I20" s="23"/>
      <c r="J20" s="23"/>
      <c r="K20" s="23"/>
      <c r="L20" s="23"/>
      <c r="M20" s="23"/>
      <c r="N20" s="23"/>
      <c r="O20" s="23"/>
      <c r="P20" s="23"/>
      <c r="Q20" s="23"/>
      <c r="R20" s="24"/>
    </row>
    <row r="21" spans="1:19" s="14" customFormat="1" ht="26.25" customHeight="1">
      <c r="A21" s="97" t="s">
        <v>36</v>
      </c>
      <c r="G21" s="15" t="s">
        <v>37</v>
      </c>
      <c r="H21" s="15"/>
      <c r="I21" s="15" t="s">
        <v>38</v>
      </c>
      <c r="J21" s="15"/>
      <c r="K21" s="15" t="s">
        <v>39</v>
      </c>
      <c r="L21" s="15"/>
      <c r="M21" s="15" t="s">
        <v>40</v>
      </c>
      <c r="N21" s="15"/>
      <c r="O21" s="15" t="s">
        <v>41</v>
      </c>
      <c r="P21" s="15"/>
      <c r="Q21" s="15" t="s">
        <v>42</v>
      </c>
      <c r="R21" s="34"/>
      <c r="S21" s="35"/>
    </row>
    <row r="22" spans="1:19" s="14" customFormat="1" ht="1.5" customHeight="1">
      <c r="A22" s="16"/>
      <c r="R22" s="17"/>
    </row>
    <row r="23" spans="1:19" s="14" customFormat="1" ht="13.5" customHeight="1">
      <c r="A23" s="16"/>
      <c r="B23" s="176" t="s">
        <v>43</v>
      </c>
      <c r="C23" s="176"/>
      <c r="D23" s="176"/>
      <c r="E23" s="176"/>
      <c r="G23" s="36">
        <f>July!G23</f>
        <v>0</v>
      </c>
      <c r="I23" s="98"/>
      <c r="K23" s="98"/>
      <c r="M23" s="36">
        <f>SUM(I23+K23)</f>
        <v>0</v>
      </c>
      <c r="O23" s="36">
        <f>SUM(July!M23+Aug!M23+Sept!M23+Oct!M23+Nov!M23+Dec!M23)</f>
        <v>0</v>
      </c>
      <c r="Q23" s="36">
        <f>SUM(G23-O23)</f>
        <v>0</v>
      </c>
      <c r="R23" s="17"/>
    </row>
    <row r="24" spans="1:19" s="14" customFormat="1" ht="1.5" customHeight="1">
      <c r="A24" s="16"/>
      <c r="R24" s="17"/>
    </row>
    <row r="25" spans="1:19" s="14" customFormat="1" ht="13.5" customHeight="1">
      <c r="A25" s="16"/>
      <c r="B25" s="176" t="s">
        <v>44</v>
      </c>
      <c r="C25" s="176"/>
      <c r="D25" s="176"/>
      <c r="E25" s="176"/>
      <c r="G25" s="36">
        <f>July!G25</f>
        <v>0</v>
      </c>
      <c r="I25" s="98"/>
      <c r="K25" s="98"/>
      <c r="M25" s="36">
        <f>SUM(I25+K25)</f>
        <v>0</v>
      </c>
      <c r="O25" s="36">
        <f>SUM(July!M25+Aug!M25+Sept!M25+Oct!M25+Nov!M25+Dec!M25)</f>
        <v>0</v>
      </c>
      <c r="Q25" s="36">
        <f>SUM(G25-O25)</f>
        <v>0</v>
      </c>
      <c r="R25" s="17"/>
    </row>
    <row r="26" spans="1:19" s="14" customFormat="1" ht="1.5" customHeight="1">
      <c r="A26" s="16"/>
      <c r="B26" s="176"/>
      <c r="C26" s="176"/>
      <c r="D26" s="176"/>
      <c r="E26" s="176"/>
      <c r="R26" s="17"/>
    </row>
    <row r="27" spans="1:19" s="14" customFormat="1" ht="13.5" customHeight="1">
      <c r="A27" s="16"/>
      <c r="B27" s="176" t="s">
        <v>45</v>
      </c>
      <c r="C27" s="176"/>
      <c r="D27" s="176"/>
      <c r="E27" s="176"/>
      <c r="G27" s="36">
        <f>July!G27</f>
        <v>0</v>
      </c>
      <c r="I27" s="98"/>
      <c r="K27" s="98"/>
      <c r="M27" s="36">
        <f>SUM(I27+K27)</f>
        <v>0</v>
      </c>
      <c r="O27" s="36">
        <f>SUM(July!M27+Aug!M27+Sept!M27+Oct!M27+Nov!M27+Dec!M27)</f>
        <v>0</v>
      </c>
      <c r="Q27" s="36">
        <f>SUM(G27-O27)</f>
        <v>0</v>
      </c>
      <c r="R27" s="17"/>
    </row>
    <row r="28" spans="1:19" s="14" customFormat="1" ht="1.5" customHeight="1">
      <c r="A28" s="16"/>
      <c r="B28" s="176"/>
      <c r="C28" s="176"/>
      <c r="D28" s="176"/>
      <c r="E28" s="176"/>
      <c r="R28" s="17"/>
    </row>
    <row r="29" spans="1:19" s="14" customFormat="1" ht="13.5" customHeight="1">
      <c r="A29" s="16"/>
      <c r="B29" s="176" t="s">
        <v>46</v>
      </c>
      <c r="C29" s="176"/>
      <c r="D29" s="176"/>
      <c r="E29" s="176"/>
      <c r="G29" s="36">
        <f>July!G29</f>
        <v>0</v>
      </c>
      <c r="I29" s="98"/>
      <c r="K29" s="98"/>
      <c r="M29" s="36">
        <f>SUM(I29+K29)</f>
        <v>0</v>
      </c>
      <c r="O29" s="36">
        <f>SUM(July!M29+Aug!M29+Sept!M29+Oct!M29+Nov!M29+Dec!M29)</f>
        <v>0</v>
      </c>
      <c r="Q29" s="36">
        <f>SUM(G29-O29)</f>
        <v>0</v>
      </c>
      <c r="R29" s="17"/>
    </row>
    <row r="30" spans="1:19" s="14" customFormat="1" ht="1.5" customHeight="1">
      <c r="A30" s="16"/>
      <c r="B30" s="176"/>
      <c r="C30" s="176"/>
      <c r="D30" s="176"/>
      <c r="E30" s="176"/>
      <c r="R30" s="17"/>
    </row>
    <row r="31" spans="1:19" s="14" customFormat="1" ht="13.5" customHeight="1">
      <c r="A31" s="16"/>
      <c r="B31" s="176" t="s">
        <v>47</v>
      </c>
      <c r="C31" s="176"/>
      <c r="D31" s="176"/>
      <c r="E31" s="176"/>
      <c r="G31" s="36">
        <f>July!G31</f>
        <v>0</v>
      </c>
      <c r="I31" s="98"/>
      <c r="K31" s="98"/>
      <c r="M31" s="36">
        <f>SUM(I31+K31)</f>
        <v>0</v>
      </c>
      <c r="O31" s="36">
        <f>SUM(July!M31+Aug!M31+Sept!M31+Oct!M31+Nov!M31+Dec!M31)</f>
        <v>0</v>
      </c>
      <c r="Q31" s="36">
        <f>SUM(G31-O31)</f>
        <v>0</v>
      </c>
      <c r="R31" s="17"/>
    </row>
    <row r="32" spans="1:19" s="14" customFormat="1" ht="1.5" customHeight="1">
      <c r="A32" s="16"/>
      <c r="B32" s="176"/>
      <c r="C32" s="176"/>
      <c r="D32" s="176"/>
      <c r="E32" s="176"/>
      <c r="R32" s="17"/>
    </row>
    <row r="33" spans="1:18" s="14" customFormat="1" ht="13.5" customHeight="1">
      <c r="A33" s="16"/>
      <c r="B33" s="176" t="s">
        <v>48</v>
      </c>
      <c r="C33" s="176"/>
      <c r="D33" s="176"/>
      <c r="E33" s="176"/>
      <c r="G33" s="36">
        <f>July!G33</f>
        <v>0</v>
      </c>
      <c r="I33" s="98"/>
      <c r="K33" s="98"/>
      <c r="M33" s="36">
        <f>SUM(I33+K33)</f>
        <v>0</v>
      </c>
      <c r="O33" s="36">
        <f>SUM(July!M33+Aug!M33+Sept!M33+Oct!M33+Nov!M33+Dec!M33)</f>
        <v>0</v>
      </c>
      <c r="Q33" s="36">
        <f>SUM(G33-O33)</f>
        <v>0</v>
      </c>
      <c r="R33" s="17"/>
    </row>
    <row r="34" spans="1:18" s="14" customFormat="1" ht="1.5" customHeight="1">
      <c r="A34" s="16"/>
      <c r="R34" s="17"/>
    </row>
    <row r="35" spans="1:18" s="14" customFormat="1" ht="13.5" customHeight="1" thickBot="1">
      <c r="A35" s="16"/>
      <c r="B35" s="94" t="s">
        <v>49</v>
      </c>
      <c r="G35" s="37">
        <f>SUM(G23+G25+G27+G29+G31+G33)</f>
        <v>0</v>
      </c>
      <c r="I35" s="37">
        <f>SUM(I23+I25+I27+I29+I31+I33)</f>
        <v>0</v>
      </c>
      <c r="K35" s="37">
        <f>SUM(K23+K25+K27+K29+K31+K33)</f>
        <v>0</v>
      </c>
      <c r="M35" s="37">
        <f>SUM(M23+M25+M27+M29+M31+M33)</f>
        <v>0</v>
      </c>
      <c r="O35" s="37">
        <f>SUM(July!M35+Aug!M35+Sept!M35+Oct!M35+Nov!M35+Dec!M35)</f>
        <v>0</v>
      </c>
      <c r="Q35" s="37">
        <f>SUM(G35-O35)</f>
        <v>0</v>
      </c>
      <c r="R35" s="17"/>
    </row>
    <row r="36" spans="1:18" s="14" customFormat="1" ht="8.25" customHeight="1" thickTop="1">
      <c r="A36" s="19"/>
      <c r="B36" s="20"/>
      <c r="C36" s="20"/>
      <c r="D36" s="20"/>
      <c r="E36" s="20"/>
      <c r="F36" s="20"/>
      <c r="G36" s="20"/>
      <c r="H36" s="20"/>
      <c r="I36" s="20"/>
      <c r="J36" s="20"/>
      <c r="K36" s="20"/>
      <c r="L36" s="20"/>
      <c r="M36" s="20"/>
      <c r="N36" s="20"/>
      <c r="O36" s="20"/>
      <c r="P36" s="20"/>
      <c r="Q36" s="20"/>
      <c r="R36" s="21"/>
    </row>
    <row r="37" spans="1:18" s="14" customFormat="1" ht="6" customHeight="1">
      <c r="A37" s="22"/>
      <c r="B37" s="23"/>
      <c r="C37" s="23"/>
      <c r="D37" s="23"/>
      <c r="E37" s="23"/>
      <c r="F37" s="23"/>
      <c r="G37" s="23"/>
      <c r="H37" s="23"/>
      <c r="I37" s="23"/>
      <c r="J37" s="23"/>
      <c r="K37" s="23"/>
      <c r="L37" s="23"/>
      <c r="M37" s="23"/>
      <c r="N37" s="23"/>
      <c r="O37" s="23"/>
      <c r="P37" s="23"/>
      <c r="Q37" s="23"/>
      <c r="R37" s="24"/>
    </row>
    <row r="38" spans="1:18" s="14" customFormat="1" ht="12.75">
      <c r="A38" s="80"/>
      <c r="R38" s="17"/>
    </row>
    <row r="39" spans="1:18" s="14" customFormat="1" ht="12">
      <c r="A39" s="16"/>
      <c r="I39" s="89"/>
      <c r="R39" s="17"/>
    </row>
    <row r="40" spans="1:18" s="14" customFormat="1" ht="12">
      <c r="A40" s="16"/>
      <c r="B40" s="90"/>
      <c r="R40" s="17"/>
    </row>
    <row r="41" spans="1:18" s="14" customFormat="1" ht="12">
      <c r="A41" s="16"/>
      <c r="B41" s="90"/>
      <c r="R41" s="17"/>
    </row>
    <row r="42" spans="1:18" s="14" customFormat="1" ht="12.75">
      <c r="A42" s="85"/>
      <c r="F42" s="18"/>
      <c r="G42" s="174"/>
      <c r="H42" s="174"/>
      <c r="I42" s="174"/>
      <c r="J42" s="25"/>
      <c r="K42" s="25"/>
      <c r="O42" s="174"/>
      <c r="P42" s="175"/>
      <c r="Q42" s="175"/>
      <c r="R42" s="17"/>
    </row>
    <row r="43" spans="1:18" s="14" customFormat="1" ht="12">
      <c r="A43" s="16"/>
      <c r="G43" s="81"/>
      <c r="I43" s="81"/>
      <c r="O43" s="81"/>
      <c r="Q43" s="81"/>
      <c r="R43" s="17"/>
    </row>
    <row r="44" spans="1:18" s="14" customFormat="1" ht="12">
      <c r="A44" s="16"/>
      <c r="G44" s="81"/>
      <c r="I44" s="81"/>
      <c r="O44" s="81"/>
      <c r="Q44" s="81"/>
      <c r="R44" s="17"/>
    </row>
    <row r="45" spans="1:18" s="14" customFormat="1" ht="12">
      <c r="A45" s="16"/>
      <c r="G45" s="81"/>
      <c r="I45" s="81"/>
      <c r="Q45" s="81"/>
      <c r="R45" s="17"/>
    </row>
    <row r="46" spans="1:18" s="14" customFormat="1" ht="12">
      <c r="A46" s="16"/>
      <c r="B46" s="18"/>
      <c r="G46" s="82"/>
      <c r="I46" s="82"/>
      <c r="K46" s="83"/>
      <c r="R46" s="17"/>
    </row>
    <row r="47" spans="1:18" s="14" customFormat="1" ht="10.5" customHeight="1">
      <c r="A47" s="16"/>
      <c r="K47" s="84"/>
      <c r="R47" s="17"/>
    </row>
    <row r="48" spans="1:18" s="14" customFormat="1" ht="12">
      <c r="A48" s="16"/>
      <c r="B48" s="18"/>
      <c r="G48" s="81"/>
      <c r="I48" s="81"/>
      <c r="K48" s="84"/>
      <c r="R48" s="17"/>
    </row>
    <row r="49" spans="1:18" s="14" customFormat="1" ht="12">
      <c r="A49" s="86"/>
      <c r="G49" s="38"/>
      <c r="O49" s="38"/>
      <c r="R49" s="17"/>
    </row>
    <row r="50" spans="1:18" s="14" customFormat="1" ht="9" customHeight="1">
      <c r="A50" s="19"/>
      <c r="B50" s="20"/>
      <c r="C50" s="20"/>
      <c r="D50" s="20"/>
      <c r="E50" s="20"/>
      <c r="F50" s="20"/>
      <c r="G50" s="20"/>
      <c r="H50" s="20"/>
      <c r="I50" s="20"/>
      <c r="J50" s="20"/>
      <c r="K50" s="20"/>
      <c r="L50" s="20"/>
      <c r="M50" s="20"/>
      <c r="N50" s="20"/>
      <c r="O50" s="20"/>
      <c r="P50" s="20"/>
      <c r="Q50" s="20"/>
      <c r="R50" s="21"/>
    </row>
    <row r="51" spans="1:18" s="46" customFormat="1" ht="16.5" customHeight="1">
      <c r="A51" s="147" t="s">
        <v>50</v>
      </c>
      <c r="B51" s="148"/>
      <c r="C51" s="148"/>
      <c r="D51" s="148"/>
      <c r="E51" s="148"/>
      <c r="F51" s="148"/>
      <c r="G51" s="148"/>
      <c r="H51" s="148"/>
      <c r="I51" s="148"/>
      <c r="J51" s="148"/>
      <c r="K51" s="148"/>
      <c r="L51" s="148"/>
      <c r="M51" s="148"/>
      <c r="N51" s="148"/>
      <c r="O51" s="148"/>
      <c r="P51" s="148"/>
      <c r="Q51" s="148"/>
      <c r="R51" s="214"/>
    </row>
    <row r="52" spans="1:18" s="44" customFormat="1" ht="11.25" customHeight="1">
      <c r="A52" s="131" t="s">
        <v>51</v>
      </c>
      <c r="B52" s="132"/>
      <c r="C52" s="132"/>
      <c r="D52" s="132"/>
      <c r="E52" s="133"/>
      <c r="F52" s="131" t="s">
        <v>52</v>
      </c>
      <c r="G52" s="132"/>
      <c r="H52" s="132"/>
      <c r="I52" s="132"/>
      <c r="J52" s="132"/>
      <c r="K52" s="132"/>
      <c r="L52" s="133"/>
      <c r="M52" s="131" t="s">
        <v>34</v>
      </c>
      <c r="N52" s="132"/>
      <c r="O52" s="132"/>
      <c r="P52" s="132"/>
      <c r="Q52" s="132"/>
      <c r="R52" s="133"/>
    </row>
    <row r="53" spans="1:18" s="45" customFormat="1" ht="13.5" customHeight="1">
      <c r="A53" s="180"/>
      <c r="B53" s="181"/>
      <c r="C53" s="181"/>
      <c r="D53" s="181"/>
      <c r="E53" s="182"/>
      <c r="F53" s="180"/>
      <c r="G53" s="181"/>
      <c r="H53" s="181"/>
      <c r="I53" s="181"/>
      <c r="J53" s="181"/>
      <c r="K53" s="181"/>
      <c r="L53" s="182"/>
      <c r="M53" s="180"/>
      <c r="N53" s="181"/>
      <c r="O53" s="181"/>
      <c r="P53" s="181"/>
      <c r="Q53" s="181"/>
      <c r="R53" s="182"/>
    </row>
    <row r="54" spans="1:18" s="44" customFormat="1" ht="11.25" customHeight="1">
      <c r="A54" s="131" t="s">
        <v>53</v>
      </c>
      <c r="B54" s="132"/>
      <c r="C54" s="132"/>
      <c r="D54" s="132"/>
      <c r="E54" s="133"/>
      <c r="F54" s="131" t="s">
        <v>54</v>
      </c>
      <c r="G54" s="132"/>
      <c r="H54" s="133"/>
      <c r="I54" s="131" t="s">
        <v>55</v>
      </c>
      <c r="J54" s="132"/>
      <c r="K54" s="132"/>
      <c r="L54" s="133"/>
      <c r="M54" s="131" t="s">
        <v>56</v>
      </c>
      <c r="N54" s="132"/>
      <c r="O54" s="132"/>
      <c r="P54" s="132"/>
      <c r="Q54" s="132"/>
      <c r="R54" s="133"/>
    </row>
    <row r="55" spans="1:18" s="46" customFormat="1" ht="13.5" customHeight="1">
      <c r="A55" s="134"/>
      <c r="B55" s="135"/>
      <c r="C55" s="135"/>
      <c r="D55" s="135"/>
      <c r="E55" s="136"/>
      <c r="F55" s="134"/>
      <c r="G55" s="135"/>
      <c r="H55" s="136"/>
      <c r="I55" s="134"/>
      <c r="J55" s="135"/>
      <c r="K55" s="135"/>
      <c r="L55" s="136"/>
      <c r="M55" s="140">
        <f t="shared" ref="M55" si="0">$F$17</f>
        <v>0</v>
      </c>
      <c r="N55" s="192"/>
      <c r="O55" s="193"/>
      <c r="P55" s="193"/>
      <c r="Q55" s="193"/>
      <c r="R55" s="194"/>
    </row>
    <row r="56" spans="1:18" s="44" customFormat="1" ht="11.25" customHeight="1">
      <c r="A56" s="131" t="s">
        <v>57</v>
      </c>
      <c r="B56" s="132"/>
      <c r="C56" s="132"/>
      <c r="D56" s="132"/>
      <c r="E56" s="132"/>
      <c r="F56" s="132"/>
      <c r="G56" s="132"/>
      <c r="H56" s="133"/>
      <c r="I56" s="131" t="s">
        <v>22</v>
      </c>
      <c r="J56" s="132"/>
      <c r="K56" s="132"/>
      <c r="L56" s="133"/>
      <c r="M56" s="131" t="s">
        <v>58</v>
      </c>
      <c r="N56" s="132"/>
      <c r="O56" s="132"/>
      <c r="P56" s="132"/>
      <c r="Q56" s="132"/>
      <c r="R56" s="133"/>
    </row>
    <row r="57" spans="1:18" s="47" customFormat="1" ht="13.5" customHeight="1">
      <c r="A57" s="137"/>
      <c r="B57" s="138"/>
      <c r="C57" s="138"/>
      <c r="D57" s="138"/>
      <c r="E57" s="138"/>
      <c r="F57" s="138"/>
      <c r="G57" s="138"/>
      <c r="H57" s="139"/>
      <c r="I57" s="140" t="str">
        <f>O3&amp;Q3</f>
        <v>K</v>
      </c>
      <c r="J57" s="141"/>
      <c r="K57" s="142"/>
      <c r="L57" s="142"/>
      <c r="M57" s="188" t="str">
        <f>I57&amp;" SFY26 Bridge Pmt"</f>
        <v>K SFY26 Bridge Pmt</v>
      </c>
      <c r="N57" s="189"/>
      <c r="O57" s="190"/>
      <c r="P57" s="190"/>
      <c r="Q57" s="190"/>
      <c r="R57" s="191"/>
    </row>
    <row r="58" spans="1:18" s="51" customFormat="1" ht="20.25" customHeight="1">
      <c r="A58" s="183" t="s">
        <v>59</v>
      </c>
      <c r="B58" s="184"/>
      <c r="C58" s="183" t="s">
        <v>60</v>
      </c>
      <c r="D58" s="184"/>
      <c r="E58" s="48" t="s">
        <v>61</v>
      </c>
      <c r="F58" s="48" t="s">
        <v>62</v>
      </c>
      <c r="G58" s="49" t="s">
        <v>63</v>
      </c>
      <c r="H58" s="50"/>
      <c r="I58" s="183" t="s">
        <v>64</v>
      </c>
      <c r="J58" s="184"/>
      <c r="K58" s="183" t="s">
        <v>65</v>
      </c>
      <c r="L58" s="184"/>
      <c r="M58" s="185" t="s">
        <v>66</v>
      </c>
      <c r="N58" s="186"/>
      <c r="O58" s="185" t="s">
        <v>67</v>
      </c>
      <c r="P58" s="187"/>
      <c r="Q58" s="187"/>
      <c r="R58" s="186"/>
    </row>
    <row r="59" spans="1:18" s="47" customFormat="1" ht="13.5" customHeight="1">
      <c r="A59" s="129"/>
      <c r="B59" s="130"/>
      <c r="C59" s="129" t="s">
        <v>68</v>
      </c>
      <c r="D59" s="130"/>
      <c r="E59" s="52" t="s">
        <v>69</v>
      </c>
      <c r="F59" s="52" t="s">
        <v>70</v>
      </c>
      <c r="G59" s="129" t="s">
        <v>71</v>
      </c>
      <c r="H59" s="130"/>
      <c r="I59" s="129" t="s">
        <v>72</v>
      </c>
      <c r="J59" s="130"/>
      <c r="K59" s="143"/>
      <c r="L59" s="144"/>
      <c r="M59" s="129"/>
      <c r="N59" s="130"/>
      <c r="O59" s="145" t="str">
        <f>I57&amp;" SFY26 Bridge Dec."</f>
        <v>K SFY26 Bridge Dec.</v>
      </c>
      <c r="P59" s="146"/>
      <c r="Q59" s="146"/>
      <c r="R59" s="91"/>
    </row>
    <row r="60" spans="1:18" s="47" customFormat="1" ht="13.5" customHeight="1">
      <c r="A60" s="129"/>
      <c r="B60" s="130"/>
      <c r="C60" s="129"/>
      <c r="D60" s="130"/>
      <c r="E60" s="52"/>
      <c r="F60" s="52"/>
      <c r="G60" s="143"/>
      <c r="H60" s="144"/>
      <c r="I60" s="143"/>
      <c r="J60" s="144"/>
      <c r="K60" s="143"/>
      <c r="L60" s="144"/>
      <c r="M60" s="129"/>
      <c r="N60" s="130"/>
      <c r="O60" s="143"/>
      <c r="P60" s="202"/>
      <c r="Q60" s="202"/>
      <c r="R60" s="144"/>
    </row>
    <row r="61" spans="1:18" s="47" customFormat="1" ht="13.5" customHeight="1">
      <c r="A61" s="137"/>
      <c r="B61" s="139"/>
      <c r="C61" s="137"/>
      <c r="D61" s="139"/>
      <c r="E61" s="53"/>
      <c r="F61" s="53"/>
      <c r="G61" s="180"/>
      <c r="H61" s="182"/>
      <c r="I61" s="180"/>
      <c r="J61" s="182"/>
      <c r="K61" s="180"/>
      <c r="L61" s="182"/>
      <c r="M61" s="137"/>
      <c r="N61" s="139"/>
      <c r="O61" s="180"/>
      <c r="P61" s="181"/>
      <c r="Q61" s="181"/>
      <c r="R61" s="182"/>
    </row>
    <row r="62" spans="1:18" s="44" customFormat="1" ht="11.25" customHeight="1">
      <c r="A62" s="131" t="s">
        <v>73</v>
      </c>
      <c r="B62" s="132"/>
      <c r="C62" s="132"/>
      <c r="D62" s="132"/>
      <c r="E62" s="132"/>
      <c r="F62" s="132"/>
      <c r="G62" s="132"/>
      <c r="H62" s="133"/>
      <c r="I62" s="131" t="s">
        <v>34</v>
      </c>
      <c r="J62" s="132"/>
      <c r="K62" s="132"/>
      <c r="L62" s="133"/>
      <c r="M62" s="131" t="s">
        <v>74</v>
      </c>
      <c r="N62" s="132"/>
      <c r="O62" s="213"/>
      <c r="P62" s="131" t="s">
        <v>75</v>
      </c>
      <c r="Q62" s="132"/>
      <c r="R62" s="133"/>
    </row>
    <row r="63" spans="1:18" s="45" customFormat="1" ht="13.5" customHeight="1">
      <c r="A63" s="180"/>
      <c r="B63" s="181"/>
      <c r="C63" s="181"/>
      <c r="D63" s="181"/>
      <c r="E63" s="181"/>
      <c r="F63" s="181"/>
      <c r="G63" s="181"/>
      <c r="H63" s="182"/>
      <c r="I63" s="180"/>
      <c r="J63" s="181"/>
      <c r="K63" s="181"/>
      <c r="L63" s="182"/>
      <c r="M63" s="180"/>
      <c r="N63" s="181"/>
      <c r="O63" s="181"/>
      <c r="P63" s="180"/>
      <c r="Q63" s="181"/>
      <c r="R63" s="182"/>
    </row>
  </sheetData>
  <sheetProtection algorithmName="SHA-512" hashValue="I9YPKXRVeW8mwhh9ECnd2MAuTUVwMEOLQ2+KTreG6SZqK8evB3+XEZXHFP7Fw4LgTNJY9m3MvvQ9yh2BhHGhdw==" saltValue="nogqixK6enQwdsCvZOKVIw==" spinCount="100000" sheet="1" selectLockedCells="1"/>
  <mergeCells count="90">
    <mergeCell ref="B29:E29"/>
    <mergeCell ref="B30:E30"/>
    <mergeCell ref="A62:H62"/>
    <mergeCell ref="I62:L62"/>
    <mergeCell ref="M62:O62"/>
    <mergeCell ref="M61:N61"/>
    <mergeCell ref="O61:R61"/>
    <mergeCell ref="A59:B59"/>
    <mergeCell ref="C59:D59"/>
    <mergeCell ref="G59:H59"/>
    <mergeCell ref="I59:J59"/>
    <mergeCell ref="K59:L59"/>
    <mergeCell ref="M59:N59"/>
    <mergeCell ref="A60:B60"/>
    <mergeCell ref="C60:D60"/>
    <mergeCell ref="G60:H60"/>
    <mergeCell ref="P62:R62"/>
    <mergeCell ref="A63:H63"/>
    <mergeCell ref="I63:L63"/>
    <mergeCell ref="M63:O63"/>
    <mergeCell ref="P63:R63"/>
    <mergeCell ref="I60:J60"/>
    <mergeCell ref="K60:L60"/>
    <mergeCell ref="M60:N60"/>
    <mergeCell ref="O60:R60"/>
    <mergeCell ref="A61:B61"/>
    <mergeCell ref="C61:D61"/>
    <mergeCell ref="G61:H61"/>
    <mergeCell ref="I61:J61"/>
    <mergeCell ref="K61:L61"/>
    <mergeCell ref="O58:R58"/>
    <mergeCell ref="A55:E55"/>
    <mergeCell ref="F55:H55"/>
    <mergeCell ref="I55:L55"/>
    <mergeCell ref="M55:R55"/>
    <mergeCell ref="A58:B58"/>
    <mergeCell ref="C58:D58"/>
    <mergeCell ref="I58:J58"/>
    <mergeCell ref="K58:L58"/>
    <mergeCell ref="M58:N58"/>
    <mergeCell ref="A57:H57"/>
    <mergeCell ref="I57:L57"/>
    <mergeCell ref="A56:H56"/>
    <mergeCell ref="I56:L56"/>
    <mergeCell ref="M56:R56"/>
    <mergeCell ref="M57:R57"/>
    <mergeCell ref="A53:E53"/>
    <mergeCell ref="F53:L53"/>
    <mergeCell ref="M53:R53"/>
    <mergeCell ref="A54:E54"/>
    <mergeCell ref="F54:H54"/>
    <mergeCell ref="I54:L54"/>
    <mergeCell ref="M54:R54"/>
    <mergeCell ref="K1:Q1"/>
    <mergeCell ref="A51:R51"/>
    <mergeCell ref="A52:E52"/>
    <mergeCell ref="F52:L52"/>
    <mergeCell ref="M52:R52"/>
    <mergeCell ref="A4:I4"/>
    <mergeCell ref="B5:I8"/>
    <mergeCell ref="A9:I9"/>
    <mergeCell ref="B14:I14"/>
    <mergeCell ref="O2:R2"/>
    <mergeCell ref="K14:Q14"/>
    <mergeCell ref="K4:Q9"/>
    <mergeCell ref="B28:E28"/>
    <mergeCell ref="B32:E32"/>
    <mergeCell ref="B15:I15"/>
    <mergeCell ref="K15:O15"/>
    <mergeCell ref="K18:M18"/>
    <mergeCell ref="O18:Q18"/>
    <mergeCell ref="K16:M16"/>
    <mergeCell ref="O16:Q16"/>
    <mergeCell ref="K17:O17"/>
    <mergeCell ref="O59:Q59"/>
    <mergeCell ref="K2:M2"/>
    <mergeCell ref="K3:M3"/>
    <mergeCell ref="B12:I12"/>
    <mergeCell ref="K12:Q13"/>
    <mergeCell ref="B13:I13"/>
    <mergeCell ref="A19:R19"/>
    <mergeCell ref="G42:I42"/>
    <mergeCell ref="O42:Q42"/>
    <mergeCell ref="B23:E23"/>
    <mergeCell ref="B25:E25"/>
    <mergeCell ref="B27:E27"/>
    <mergeCell ref="B31:E31"/>
    <mergeCell ref="B33:E33"/>
    <mergeCell ref="B26:E26"/>
    <mergeCell ref="F17:I17"/>
  </mergeCells>
  <pageMargins left="0.25" right="0.25" top="0.25" bottom="0.5" header="0.25" footer="0.2"/>
  <pageSetup orientation="portrait" r:id="rId1"/>
  <headerFooter>
    <oddFooter>&amp;L&amp;8AGR-8240 (N/7/25)&amp;C&amp;8Information collected by WSDA becomes a public record and may be disclosed unless exempted by federal or state law.</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63"/>
  <sheetViews>
    <sheetView showGridLines="0" showZeros="0" zoomScale="120" zoomScaleNormal="120" workbookViewId="0">
      <selection activeCell="I23" sqref="I23"/>
    </sheetView>
  </sheetViews>
  <sheetFormatPr defaultColWidth="9.140625" defaultRowHeight="1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61" customFormat="1" ht="15" customHeight="1">
      <c r="A1" s="58"/>
      <c r="B1" s="59"/>
      <c r="C1" s="60"/>
      <c r="D1" s="59" t="s">
        <v>18</v>
      </c>
      <c r="E1" s="59"/>
      <c r="F1" s="59"/>
      <c r="G1" s="59"/>
      <c r="H1" s="59"/>
      <c r="I1" s="59"/>
      <c r="J1" s="102"/>
      <c r="K1" s="148" t="s">
        <v>19</v>
      </c>
      <c r="L1" s="148"/>
      <c r="M1" s="148"/>
      <c r="N1" s="148"/>
      <c r="O1" s="148"/>
      <c r="P1" s="148"/>
      <c r="Q1" s="148"/>
      <c r="R1" s="103"/>
    </row>
    <row r="2" spans="1:18" s="61" customFormat="1" ht="12.75">
      <c r="A2" s="62"/>
      <c r="B2" s="63"/>
      <c r="D2" s="64" t="s">
        <v>20</v>
      </c>
      <c r="E2" s="63"/>
      <c r="F2" s="63"/>
      <c r="G2" s="63"/>
      <c r="H2" s="63"/>
      <c r="I2" s="63"/>
      <c r="J2" s="104"/>
      <c r="K2" s="169" t="s">
        <v>21</v>
      </c>
      <c r="L2" s="169"/>
      <c r="M2" s="169"/>
      <c r="N2" s="105"/>
      <c r="O2" s="168" t="s">
        <v>22</v>
      </c>
      <c r="P2" s="169"/>
      <c r="Q2" s="169"/>
      <c r="R2" s="170"/>
    </row>
    <row r="3" spans="1:18" s="61" customFormat="1" ht="16.5" customHeight="1">
      <c r="A3" s="65"/>
      <c r="B3" s="122"/>
      <c r="C3" s="56"/>
      <c r="D3" s="66" t="s">
        <v>23</v>
      </c>
      <c r="E3" s="122"/>
      <c r="F3" s="67"/>
      <c r="G3" s="56"/>
      <c r="H3" s="68"/>
      <c r="I3" s="122"/>
      <c r="J3" s="69"/>
      <c r="K3" s="173">
        <v>4950</v>
      </c>
      <c r="L3" s="173"/>
      <c r="M3" s="173"/>
      <c r="N3" s="106"/>
      <c r="O3" s="54"/>
      <c r="P3" s="56"/>
      <c r="Q3" s="57" t="str">
        <f>July!I57</f>
        <v>K</v>
      </c>
      <c r="R3" s="69"/>
    </row>
    <row r="4" spans="1:18" s="61" customFormat="1" ht="14.25" customHeight="1">
      <c r="A4" s="147" t="s">
        <v>25</v>
      </c>
      <c r="B4" s="148"/>
      <c r="C4" s="148"/>
      <c r="D4" s="148"/>
      <c r="E4" s="148"/>
      <c r="F4" s="148"/>
      <c r="G4" s="148"/>
      <c r="H4" s="148"/>
      <c r="I4" s="148"/>
      <c r="J4" s="108"/>
      <c r="K4" s="211" t="s">
        <v>76</v>
      </c>
      <c r="L4" s="211"/>
      <c r="M4" s="211"/>
      <c r="N4" s="211"/>
      <c r="O4" s="211"/>
      <c r="P4" s="211"/>
      <c r="Q4" s="211"/>
      <c r="R4" s="70"/>
    </row>
    <row r="5" spans="1:18" s="61" customFormat="1" ht="13.5" customHeight="1">
      <c r="A5" s="58"/>
      <c r="B5" s="149" t="s">
        <v>27</v>
      </c>
      <c r="C5" s="150"/>
      <c r="D5" s="150"/>
      <c r="E5" s="150"/>
      <c r="F5" s="150"/>
      <c r="G5" s="150"/>
      <c r="H5" s="150"/>
      <c r="I5" s="150"/>
      <c r="J5" s="109"/>
      <c r="K5" s="212"/>
      <c r="L5" s="212"/>
      <c r="M5" s="212"/>
      <c r="N5" s="212"/>
      <c r="O5" s="212"/>
      <c r="P5" s="212"/>
      <c r="Q5" s="212"/>
      <c r="R5" s="70"/>
    </row>
    <row r="6" spans="1:18" s="61" customFormat="1" ht="13.5" customHeight="1">
      <c r="A6" s="62"/>
      <c r="B6" s="151"/>
      <c r="C6" s="151"/>
      <c r="D6" s="151"/>
      <c r="E6" s="151"/>
      <c r="F6" s="151"/>
      <c r="G6" s="151"/>
      <c r="H6" s="151"/>
      <c r="I6" s="151"/>
      <c r="J6" s="109"/>
      <c r="K6" s="212"/>
      <c r="L6" s="212"/>
      <c r="M6" s="212"/>
      <c r="N6" s="212"/>
      <c r="O6" s="212"/>
      <c r="P6" s="212"/>
      <c r="Q6" s="212"/>
      <c r="R6" s="70"/>
    </row>
    <row r="7" spans="1:18" s="61" customFormat="1" ht="13.5" customHeight="1">
      <c r="A7" s="62"/>
      <c r="B7" s="151"/>
      <c r="C7" s="151"/>
      <c r="D7" s="151"/>
      <c r="E7" s="151"/>
      <c r="F7" s="151"/>
      <c r="G7" s="151"/>
      <c r="H7" s="151"/>
      <c r="I7" s="151"/>
      <c r="J7" s="109"/>
      <c r="K7" s="212"/>
      <c r="L7" s="212"/>
      <c r="M7" s="212"/>
      <c r="N7" s="212"/>
      <c r="O7" s="212"/>
      <c r="P7" s="212"/>
      <c r="Q7" s="212"/>
      <c r="R7" s="70"/>
    </row>
    <row r="8" spans="1:18" s="61" customFormat="1" ht="13.5" customHeight="1">
      <c r="A8" s="71"/>
      <c r="B8" s="152"/>
      <c r="C8" s="152"/>
      <c r="D8" s="152"/>
      <c r="E8" s="152"/>
      <c r="F8" s="152"/>
      <c r="G8" s="152"/>
      <c r="H8" s="152"/>
      <c r="I8" s="152"/>
      <c r="J8" s="110"/>
      <c r="K8" s="212"/>
      <c r="L8" s="212"/>
      <c r="M8" s="212"/>
      <c r="N8" s="212"/>
      <c r="O8" s="212"/>
      <c r="P8" s="212"/>
      <c r="Q8" s="212"/>
      <c r="R8" s="70"/>
    </row>
    <row r="9" spans="1:18" s="3" customFormat="1" ht="14.25" customHeight="1">
      <c r="A9" s="203" t="s">
        <v>28</v>
      </c>
      <c r="B9" s="204"/>
      <c r="C9" s="204"/>
      <c r="D9" s="204"/>
      <c r="E9" s="204"/>
      <c r="F9" s="204"/>
      <c r="G9" s="204"/>
      <c r="H9" s="204"/>
      <c r="I9" s="204"/>
      <c r="J9" s="114"/>
      <c r="K9" s="212"/>
      <c r="L9" s="212"/>
      <c r="M9" s="212"/>
      <c r="N9" s="212"/>
      <c r="O9" s="212"/>
      <c r="P9" s="212"/>
      <c r="Q9" s="212"/>
      <c r="R9" s="7"/>
    </row>
    <row r="10" spans="1:18" s="1" customFormat="1" ht="12" customHeight="1">
      <c r="A10" s="72"/>
      <c r="B10" s="93" t="s">
        <v>29</v>
      </c>
      <c r="C10" s="73"/>
      <c r="D10" s="73"/>
      <c r="E10" s="73"/>
      <c r="F10" s="73"/>
      <c r="G10" s="73"/>
      <c r="H10" s="73"/>
      <c r="I10" s="73"/>
      <c r="J10" s="75"/>
      <c r="K10" s="119"/>
      <c r="L10" s="119"/>
      <c r="M10" s="119"/>
      <c r="N10" s="119"/>
      <c r="O10" s="119"/>
      <c r="P10" s="119"/>
      <c r="Q10" s="119"/>
      <c r="R10" s="121"/>
    </row>
    <row r="11" spans="1:18" s="1" customFormat="1" ht="12" customHeight="1">
      <c r="A11" s="74"/>
      <c r="B11" s="111" t="s">
        <v>30</v>
      </c>
      <c r="C11" s="125"/>
      <c r="D11" s="125"/>
      <c r="E11" s="125"/>
      <c r="F11" s="125"/>
      <c r="G11" s="125"/>
      <c r="H11" s="125"/>
      <c r="I11" s="125"/>
      <c r="J11" s="75"/>
      <c r="K11" s="119"/>
      <c r="L11" s="119"/>
      <c r="M11" s="119"/>
      <c r="N11" s="119"/>
      <c r="O11" s="119"/>
      <c r="P11" s="119"/>
      <c r="Q11" s="119"/>
      <c r="R11" s="121"/>
    </row>
    <row r="12" spans="1:18" s="1" customFormat="1" ht="15" customHeight="1">
      <c r="A12" s="74"/>
      <c r="B12" s="206">
        <f>July!B12</f>
        <v>0</v>
      </c>
      <c r="C12" s="207"/>
      <c r="D12" s="207"/>
      <c r="E12" s="207"/>
      <c r="F12" s="207"/>
      <c r="G12" s="207"/>
      <c r="H12" s="207"/>
      <c r="I12" s="207"/>
      <c r="J12" s="75"/>
      <c r="K12" s="163"/>
      <c r="L12" s="164"/>
      <c r="M12" s="164"/>
      <c r="N12" s="164"/>
      <c r="O12" s="164"/>
      <c r="P12" s="164"/>
      <c r="Q12" s="164"/>
      <c r="R12" s="75"/>
    </row>
    <row r="13" spans="1:18" s="1" customFormat="1" ht="15" customHeight="1">
      <c r="A13" s="74"/>
      <c r="B13" s="206">
        <f>July!B13</f>
        <v>0</v>
      </c>
      <c r="C13" s="207"/>
      <c r="D13" s="207"/>
      <c r="E13" s="207"/>
      <c r="F13" s="207"/>
      <c r="G13" s="207"/>
      <c r="H13" s="207"/>
      <c r="I13" s="207"/>
      <c r="J13" s="75"/>
      <c r="K13" s="165"/>
      <c r="L13" s="166"/>
      <c r="M13" s="166"/>
      <c r="N13" s="166"/>
      <c r="O13" s="166"/>
      <c r="P13" s="166"/>
      <c r="Q13" s="166"/>
      <c r="R13" s="75"/>
    </row>
    <row r="14" spans="1:18" s="1" customFormat="1" ht="15" customHeight="1">
      <c r="A14" s="74"/>
      <c r="B14" s="206">
        <f>July!B14</f>
        <v>0</v>
      </c>
      <c r="C14" s="207"/>
      <c r="D14" s="207"/>
      <c r="E14" s="207"/>
      <c r="F14" s="207"/>
      <c r="G14" s="207"/>
      <c r="H14" s="207"/>
      <c r="I14" s="207"/>
      <c r="J14" s="75"/>
      <c r="K14" s="205" t="s">
        <v>31</v>
      </c>
      <c r="L14" s="205"/>
      <c r="M14" s="205"/>
      <c r="N14" s="205"/>
      <c r="O14" s="205"/>
      <c r="P14" s="205"/>
      <c r="Q14" s="205"/>
      <c r="R14" s="75"/>
    </row>
    <row r="15" spans="1:18" s="1" customFormat="1" ht="15" customHeight="1">
      <c r="A15" s="74"/>
      <c r="B15" s="206">
        <f>July!B15</f>
        <v>0</v>
      </c>
      <c r="C15" s="207"/>
      <c r="D15" s="207"/>
      <c r="E15" s="207"/>
      <c r="F15" s="207"/>
      <c r="G15" s="207"/>
      <c r="H15" s="207"/>
      <c r="I15" s="207"/>
      <c r="J15" s="75"/>
      <c r="K15" s="127"/>
      <c r="L15" s="128"/>
      <c r="M15" s="128"/>
      <c r="N15" s="128"/>
      <c r="O15" s="128"/>
      <c r="P15" s="120"/>
      <c r="Q15" s="115"/>
      <c r="R15" s="75"/>
    </row>
    <row r="16" spans="1:18" s="1" customFormat="1" ht="3" customHeight="1">
      <c r="A16" s="74"/>
      <c r="B16" s="76"/>
      <c r="C16" s="76"/>
      <c r="D16" s="76"/>
      <c r="E16" s="76"/>
      <c r="F16" s="76"/>
      <c r="G16" s="76"/>
      <c r="H16" s="76"/>
      <c r="I16" s="76"/>
      <c r="J16" s="75"/>
      <c r="K16" s="205"/>
      <c r="L16" s="205"/>
      <c r="M16" s="205"/>
      <c r="N16" s="41"/>
      <c r="O16" s="205"/>
      <c r="P16" s="205"/>
      <c r="Q16" s="205"/>
      <c r="R16" s="75"/>
    </row>
    <row r="17" spans="1:19" s="1" customFormat="1" ht="15" customHeight="1">
      <c r="A17" s="74"/>
      <c r="B17" s="116" t="s">
        <v>32</v>
      </c>
      <c r="C17" s="77"/>
      <c r="D17" s="77"/>
      <c r="E17" s="77"/>
      <c r="F17" s="208">
        <f>July!F17</f>
        <v>0</v>
      </c>
      <c r="G17" s="209"/>
      <c r="H17" s="209"/>
      <c r="I17" s="209"/>
      <c r="J17" s="75"/>
      <c r="K17" s="210" t="s">
        <v>33</v>
      </c>
      <c r="L17" s="205"/>
      <c r="M17" s="205"/>
      <c r="N17" s="205"/>
      <c r="O17" s="205"/>
      <c r="P17" s="41"/>
      <c r="Q17" s="41" t="s">
        <v>34</v>
      </c>
      <c r="R17" s="75"/>
    </row>
    <row r="18" spans="1:19" s="1" customFormat="1" ht="6" customHeight="1">
      <c r="A18" s="78"/>
      <c r="B18" s="79"/>
      <c r="C18" s="79"/>
      <c r="D18" s="79"/>
      <c r="E18" s="79"/>
      <c r="F18" s="79"/>
      <c r="G18" s="79"/>
      <c r="H18" s="79"/>
      <c r="I18" s="79"/>
      <c r="J18" s="117"/>
      <c r="K18" s="205"/>
      <c r="L18" s="205"/>
      <c r="M18" s="205"/>
      <c r="N18" s="41"/>
      <c r="O18" s="205"/>
      <c r="P18" s="205"/>
      <c r="Q18" s="205"/>
      <c r="R18" s="75"/>
    </row>
    <row r="19" spans="1:19" s="4" customFormat="1" ht="21" customHeight="1">
      <c r="A19" s="155" t="s">
        <v>35</v>
      </c>
      <c r="B19" s="156"/>
      <c r="C19" s="156"/>
      <c r="D19" s="156"/>
      <c r="E19" s="156"/>
      <c r="F19" s="156"/>
      <c r="G19" s="156"/>
      <c r="H19" s="156"/>
      <c r="I19" s="156"/>
      <c r="J19" s="156"/>
      <c r="K19" s="156"/>
      <c r="L19" s="156"/>
      <c r="M19" s="156"/>
      <c r="N19" s="156"/>
      <c r="O19" s="156"/>
      <c r="P19" s="156"/>
      <c r="Q19" s="156"/>
      <c r="R19" s="157"/>
    </row>
    <row r="20" spans="1:19" s="14" customFormat="1" ht="6" customHeight="1">
      <c r="A20" s="22"/>
      <c r="B20" s="23"/>
      <c r="C20" s="23"/>
      <c r="D20" s="23"/>
      <c r="E20" s="23"/>
      <c r="F20" s="23"/>
      <c r="G20" s="23"/>
      <c r="H20" s="23"/>
      <c r="I20" s="23"/>
      <c r="J20" s="23"/>
      <c r="K20" s="23"/>
      <c r="L20" s="23"/>
      <c r="M20" s="23"/>
      <c r="N20" s="23"/>
      <c r="O20" s="23"/>
      <c r="P20" s="23"/>
      <c r="Q20" s="23"/>
      <c r="R20" s="24"/>
    </row>
    <row r="21" spans="1:19" s="14" customFormat="1" ht="26.25" customHeight="1">
      <c r="A21" s="97" t="s">
        <v>36</v>
      </c>
      <c r="G21" s="15" t="s">
        <v>37</v>
      </c>
      <c r="H21" s="15"/>
      <c r="I21" s="15" t="s">
        <v>38</v>
      </c>
      <c r="J21" s="15"/>
      <c r="K21" s="15" t="s">
        <v>39</v>
      </c>
      <c r="L21" s="15"/>
      <c r="M21" s="15" t="s">
        <v>40</v>
      </c>
      <c r="N21" s="15"/>
      <c r="O21" s="15" t="s">
        <v>41</v>
      </c>
      <c r="P21" s="15"/>
      <c r="Q21" s="15" t="s">
        <v>42</v>
      </c>
      <c r="R21" s="34"/>
      <c r="S21" s="35"/>
    </row>
    <row r="22" spans="1:19" s="14" customFormat="1" ht="1.5" customHeight="1">
      <c r="A22" s="16"/>
      <c r="R22" s="17"/>
    </row>
    <row r="23" spans="1:19" s="14" customFormat="1" ht="13.5" customHeight="1">
      <c r="A23" s="16"/>
      <c r="B23" s="176" t="s">
        <v>43</v>
      </c>
      <c r="C23" s="176"/>
      <c r="D23" s="176"/>
      <c r="E23" s="176"/>
      <c r="G23" s="36">
        <f>July!G23</f>
        <v>0</v>
      </c>
      <c r="I23" s="98"/>
      <c r="K23" s="98"/>
      <c r="M23" s="36">
        <f>SUM(I23+K23)</f>
        <v>0</v>
      </c>
      <c r="O23" s="36">
        <f>SUM(July!M23+Aug!M23+Sept!M23+Oct!M23+Nov!M23+Dec!M23+Jan!M23)</f>
        <v>0</v>
      </c>
      <c r="Q23" s="36">
        <f>SUM(G23-O23)</f>
        <v>0</v>
      </c>
      <c r="R23" s="17"/>
    </row>
    <row r="24" spans="1:19" s="14" customFormat="1" ht="1.5" customHeight="1">
      <c r="A24" s="16"/>
      <c r="R24" s="17"/>
    </row>
    <row r="25" spans="1:19" s="14" customFormat="1" ht="13.5" customHeight="1">
      <c r="A25" s="16"/>
      <c r="B25" s="176" t="s">
        <v>44</v>
      </c>
      <c r="C25" s="176"/>
      <c r="D25" s="176"/>
      <c r="E25" s="176"/>
      <c r="G25" s="36">
        <f>July!G25</f>
        <v>0</v>
      </c>
      <c r="I25" s="98"/>
      <c r="K25" s="98"/>
      <c r="M25" s="36">
        <f>SUM(I25+K25)</f>
        <v>0</v>
      </c>
      <c r="O25" s="36">
        <f>SUM(July!M25+Aug!M25+Sept!M25+Oct!M25+Nov!M25+Dec!M25+Jan!M25)</f>
        <v>0</v>
      </c>
      <c r="Q25" s="36">
        <f>SUM(G25-O25)</f>
        <v>0</v>
      </c>
      <c r="R25" s="17"/>
    </row>
    <row r="26" spans="1:19" s="14" customFormat="1" ht="1.5" customHeight="1">
      <c r="A26" s="16"/>
      <c r="B26" s="176"/>
      <c r="C26" s="176"/>
      <c r="D26" s="176"/>
      <c r="E26" s="176"/>
      <c r="R26" s="17"/>
    </row>
    <row r="27" spans="1:19" s="14" customFormat="1" ht="13.5" customHeight="1">
      <c r="A27" s="16"/>
      <c r="B27" s="176" t="s">
        <v>45</v>
      </c>
      <c r="C27" s="176"/>
      <c r="D27" s="176"/>
      <c r="E27" s="176"/>
      <c r="G27" s="36">
        <f>July!G27</f>
        <v>0</v>
      </c>
      <c r="I27" s="98"/>
      <c r="K27" s="98"/>
      <c r="M27" s="36">
        <f>SUM(I27+K27)</f>
        <v>0</v>
      </c>
      <c r="O27" s="36">
        <f>SUM(July!M27+Aug!M27+Sept!M27+Oct!M27+Nov!M27+Dec!M27+Jan!M27)</f>
        <v>0</v>
      </c>
      <c r="Q27" s="36">
        <f>SUM(G27-O27)</f>
        <v>0</v>
      </c>
      <c r="R27" s="17"/>
    </row>
    <row r="28" spans="1:19" s="14" customFormat="1" ht="1.5" customHeight="1">
      <c r="A28" s="16"/>
      <c r="B28" s="176"/>
      <c r="C28" s="176"/>
      <c r="D28" s="176"/>
      <c r="E28" s="176"/>
      <c r="R28" s="17"/>
    </row>
    <row r="29" spans="1:19" s="14" customFormat="1" ht="13.5" customHeight="1">
      <c r="A29" s="16"/>
      <c r="B29" s="176" t="s">
        <v>46</v>
      </c>
      <c r="C29" s="176"/>
      <c r="D29" s="176"/>
      <c r="E29" s="176"/>
      <c r="G29" s="36">
        <f>July!G29</f>
        <v>0</v>
      </c>
      <c r="I29" s="98"/>
      <c r="K29" s="98"/>
      <c r="M29" s="36">
        <f>SUM(I29+K29)</f>
        <v>0</v>
      </c>
      <c r="O29" s="36">
        <f>SUM(July!M29+Aug!M29+Sept!M29+Oct!M29+Nov!M29+Dec!M29+Jan!M29)</f>
        <v>0</v>
      </c>
      <c r="Q29" s="36">
        <f>SUM(G29-O29)</f>
        <v>0</v>
      </c>
      <c r="R29" s="17"/>
    </row>
    <row r="30" spans="1:19" s="14" customFormat="1" ht="1.5" customHeight="1">
      <c r="A30" s="16"/>
      <c r="B30" s="176"/>
      <c r="C30" s="176"/>
      <c r="D30" s="176"/>
      <c r="E30" s="176"/>
      <c r="R30" s="17"/>
    </row>
    <row r="31" spans="1:19" s="14" customFormat="1" ht="13.5" customHeight="1">
      <c r="A31" s="16"/>
      <c r="B31" s="176" t="s">
        <v>47</v>
      </c>
      <c r="C31" s="176"/>
      <c r="D31" s="176"/>
      <c r="E31" s="176"/>
      <c r="G31" s="36">
        <f>July!G31</f>
        <v>0</v>
      </c>
      <c r="I31" s="98"/>
      <c r="K31" s="98"/>
      <c r="M31" s="36">
        <f>SUM(I31+K31)</f>
        <v>0</v>
      </c>
      <c r="O31" s="36">
        <f>SUM(July!M31+Aug!M31+Sept!M31+Oct!M31+Nov!M31+Dec!M31+Jan!M31)</f>
        <v>0</v>
      </c>
      <c r="Q31" s="36">
        <f>SUM(G31-O31)</f>
        <v>0</v>
      </c>
      <c r="R31" s="17"/>
    </row>
    <row r="32" spans="1:19" s="14" customFormat="1" ht="1.5" customHeight="1">
      <c r="A32" s="16"/>
      <c r="B32" s="176"/>
      <c r="C32" s="176"/>
      <c r="D32" s="176"/>
      <c r="E32" s="176"/>
      <c r="R32" s="17"/>
    </row>
    <row r="33" spans="1:18" s="14" customFormat="1" ht="13.5" customHeight="1">
      <c r="A33" s="16"/>
      <c r="B33" s="176" t="s">
        <v>48</v>
      </c>
      <c r="C33" s="176"/>
      <c r="D33" s="176"/>
      <c r="E33" s="176"/>
      <c r="G33" s="36">
        <f>July!G33</f>
        <v>0</v>
      </c>
      <c r="I33" s="98"/>
      <c r="K33" s="98"/>
      <c r="M33" s="36">
        <f>SUM(I33+K33)</f>
        <v>0</v>
      </c>
      <c r="O33" s="36">
        <f>SUM(July!M33+Aug!M33+Sept!M33+Oct!M33+Nov!M33+Dec!M33+Jan!M33)</f>
        <v>0</v>
      </c>
      <c r="Q33" s="36">
        <f>SUM(G33-O33)</f>
        <v>0</v>
      </c>
      <c r="R33" s="17"/>
    </row>
    <row r="34" spans="1:18" s="14" customFormat="1" ht="1.5" customHeight="1">
      <c r="A34" s="16"/>
      <c r="R34" s="17"/>
    </row>
    <row r="35" spans="1:18" s="14" customFormat="1" ht="13.5" customHeight="1" thickBot="1">
      <c r="A35" s="16"/>
      <c r="B35" s="94" t="s">
        <v>49</v>
      </c>
      <c r="G35" s="37">
        <f>SUM(G23+G25+G27+G29+G31+G33)</f>
        <v>0</v>
      </c>
      <c r="I35" s="37">
        <f>SUM(I23+I25+I27+I29+I31+I33)</f>
        <v>0</v>
      </c>
      <c r="K35" s="37">
        <f>SUM(K23+K25+K27+K29+K31+K33)</f>
        <v>0</v>
      </c>
      <c r="M35" s="37">
        <f>SUM(M23+M25+M27+M29+M31+M33)</f>
        <v>0</v>
      </c>
      <c r="O35" s="37">
        <f>SUM(July!M35+Aug!M35+Sept!M35+Oct!M35+Nov!M35+Dec!M35+Jan!M35)</f>
        <v>0</v>
      </c>
      <c r="Q35" s="37">
        <f>SUM(G35-O35)</f>
        <v>0</v>
      </c>
      <c r="R35" s="17"/>
    </row>
    <row r="36" spans="1:18" s="14" customFormat="1" ht="8.25" customHeight="1" thickTop="1">
      <c r="A36" s="19"/>
      <c r="B36" s="20"/>
      <c r="C36" s="20"/>
      <c r="D36" s="20"/>
      <c r="E36" s="20"/>
      <c r="F36" s="20"/>
      <c r="G36" s="20"/>
      <c r="H36" s="20"/>
      <c r="I36" s="20"/>
      <c r="J36" s="20"/>
      <c r="K36" s="20"/>
      <c r="L36" s="20"/>
      <c r="M36" s="20"/>
      <c r="N36" s="20"/>
      <c r="O36" s="20"/>
      <c r="P36" s="20"/>
      <c r="Q36" s="20"/>
      <c r="R36" s="21"/>
    </row>
    <row r="37" spans="1:18" s="14" customFormat="1" ht="6" customHeight="1">
      <c r="A37" s="22"/>
      <c r="B37" s="23"/>
      <c r="C37" s="23"/>
      <c r="D37" s="23"/>
      <c r="E37" s="23"/>
      <c r="F37" s="23"/>
      <c r="G37" s="23"/>
      <c r="H37" s="23"/>
      <c r="I37" s="23"/>
      <c r="J37" s="23"/>
      <c r="K37" s="23"/>
      <c r="L37" s="23"/>
      <c r="M37" s="23"/>
      <c r="N37" s="23"/>
      <c r="O37" s="23"/>
      <c r="P37" s="23"/>
      <c r="Q37" s="23"/>
      <c r="R37" s="24"/>
    </row>
    <row r="38" spans="1:18" s="14" customFormat="1" ht="12.75">
      <c r="A38" s="80"/>
      <c r="R38" s="17"/>
    </row>
    <row r="39" spans="1:18" s="14" customFormat="1" ht="12">
      <c r="A39" s="16"/>
      <c r="I39" s="89"/>
      <c r="R39" s="17"/>
    </row>
    <row r="40" spans="1:18" s="14" customFormat="1" ht="12">
      <c r="A40" s="16"/>
      <c r="B40" s="90"/>
      <c r="R40" s="17"/>
    </row>
    <row r="41" spans="1:18" s="14" customFormat="1" ht="12">
      <c r="A41" s="16"/>
      <c r="B41" s="90"/>
      <c r="R41" s="17"/>
    </row>
    <row r="42" spans="1:18" s="14" customFormat="1" ht="12.75">
      <c r="A42" s="85"/>
      <c r="F42" s="18"/>
      <c r="G42" s="174"/>
      <c r="H42" s="174"/>
      <c r="I42" s="174"/>
      <c r="J42" s="25"/>
      <c r="K42" s="25"/>
      <c r="O42" s="174"/>
      <c r="P42" s="175"/>
      <c r="Q42" s="175"/>
      <c r="R42" s="17"/>
    </row>
    <row r="43" spans="1:18" s="14" customFormat="1" ht="12">
      <c r="A43" s="16"/>
      <c r="G43" s="81"/>
      <c r="I43" s="81"/>
      <c r="O43" s="81"/>
      <c r="Q43" s="81"/>
      <c r="R43" s="17"/>
    </row>
    <row r="44" spans="1:18" s="14" customFormat="1" ht="12">
      <c r="A44" s="16"/>
      <c r="G44" s="81"/>
      <c r="I44" s="81"/>
      <c r="O44" s="81"/>
      <c r="Q44" s="81"/>
      <c r="R44" s="17"/>
    </row>
    <row r="45" spans="1:18" s="14" customFormat="1" ht="12">
      <c r="A45" s="16"/>
      <c r="G45" s="81"/>
      <c r="I45" s="81"/>
      <c r="Q45" s="81"/>
      <c r="R45" s="17"/>
    </row>
    <row r="46" spans="1:18" s="14" customFormat="1" ht="12">
      <c r="A46" s="16"/>
      <c r="B46" s="18"/>
      <c r="G46" s="82"/>
      <c r="I46" s="82"/>
      <c r="K46" s="83"/>
      <c r="R46" s="17"/>
    </row>
    <row r="47" spans="1:18" s="14" customFormat="1" ht="10.5" customHeight="1">
      <c r="A47" s="16"/>
      <c r="K47" s="84"/>
      <c r="R47" s="17"/>
    </row>
    <row r="48" spans="1:18" s="14" customFormat="1" ht="12">
      <c r="A48" s="16"/>
      <c r="B48" s="18"/>
      <c r="G48" s="81"/>
      <c r="I48" s="81"/>
      <c r="K48" s="84"/>
      <c r="R48" s="17"/>
    </row>
    <row r="49" spans="1:18" s="14" customFormat="1" ht="12">
      <c r="A49" s="86"/>
      <c r="G49" s="38"/>
      <c r="O49" s="38"/>
      <c r="R49" s="17"/>
    </row>
    <row r="50" spans="1:18" s="14" customFormat="1" ht="9" customHeight="1">
      <c r="A50" s="19"/>
      <c r="B50" s="20"/>
      <c r="C50" s="20"/>
      <c r="D50" s="20"/>
      <c r="E50" s="20"/>
      <c r="F50" s="20"/>
      <c r="G50" s="20"/>
      <c r="H50" s="20"/>
      <c r="I50" s="20"/>
      <c r="J50" s="20"/>
      <c r="K50" s="20"/>
      <c r="L50" s="20"/>
      <c r="M50" s="20"/>
      <c r="N50" s="20"/>
      <c r="O50" s="20"/>
      <c r="P50" s="20"/>
      <c r="Q50" s="20"/>
      <c r="R50" s="21"/>
    </row>
    <row r="51" spans="1:18" s="46" customFormat="1" ht="16.5" customHeight="1">
      <c r="A51" s="147" t="s">
        <v>50</v>
      </c>
      <c r="B51" s="148"/>
      <c r="C51" s="148"/>
      <c r="D51" s="148"/>
      <c r="E51" s="148"/>
      <c r="F51" s="148"/>
      <c r="G51" s="148"/>
      <c r="H51" s="148"/>
      <c r="I51" s="148"/>
      <c r="J51" s="148"/>
      <c r="K51" s="148"/>
      <c r="L51" s="148"/>
      <c r="M51" s="148"/>
      <c r="N51" s="148"/>
      <c r="O51" s="148"/>
      <c r="P51" s="148"/>
      <c r="Q51" s="148"/>
      <c r="R51" s="214"/>
    </row>
    <row r="52" spans="1:18" s="44" customFormat="1" ht="11.25" customHeight="1">
      <c r="A52" s="131" t="s">
        <v>51</v>
      </c>
      <c r="B52" s="132"/>
      <c r="C52" s="132"/>
      <c r="D52" s="132"/>
      <c r="E52" s="133"/>
      <c r="F52" s="131" t="s">
        <v>52</v>
      </c>
      <c r="G52" s="132"/>
      <c r="H52" s="132"/>
      <c r="I52" s="132"/>
      <c r="J52" s="132"/>
      <c r="K52" s="132"/>
      <c r="L52" s="133"/>
      <c r="M52" s="131" t="s">
        <v>34</v>
      </c>
      <c r="N52" s="132"/>
      <c r="O52" s="132"/>
      <c r="P52" s="132"/>
      <c r="Q52" s="132"/>
      <c r="R52" s="133"/>
    </row>
    <row r="53" spans="1:18" s="45" customFormat="1" ht="13.5" customHeight="1">
      <c r="A53" s="180"/>
      <c r="B53" s="181"/>
      <c r="C53" s="181"/>
      <c r="D53" s="181"/>
      <c r="E53" s="182"/>
      <c r="F53" s="180"/>
      <c r="G53" s="181"/>
      <c r="H53" s="181"/>
      <c r="I53" s="181"/>
      <c r="J53" s="181"/>
      <c r="K53" s="181"/>
      <c r="L53" s="182"/>
      <c r="M53" s="180"/>
      <c r="N53" s="181"/>
      <c r="O53" s="181"/>
      <c r="P53" s="181"/>
      <c r="Q53" s="181"/>
      <c r="R53" s="182"/>
    </row>
    <row r="54" spans="1:18" s="44" customFormat="1" ht="11.25" customHeight="1">
      <c r="A54" s="131" t="s">
        <v>53</v>
      </c>
      <c r="B54" s="132"/>
      <c r="C54" s="132"/>
      <c r="D54" s="132"/>
      <c r="E54" s="133"/>
      <c r="F54" s="131" t="s">
        <v>54</v>
      </c>
      <c r="G54" s="132"/>
      <c r="H54" s="133"/>
      <c r="I54" s="131" t="s">
        <v>55</v>
      </c>
      <c r="J54" s="132"/>
      <c r="K54" s="132"/>
      <c r="L54" s="133"/>
      <c r="M54" s="131" t="s">
        <v>56</v>
      </c>
      <c r="N54" s="132"/>
      <c r="O54" s="132"/>
      <c r="P54" s="132"/>
      <c r="Q54" s="132"/>
      <c r="R54" s="133"/>
    </row>
    <row r="55" spans="1:18" s="46" customFormat="1" ht="13.5" customHeight="1">
      <c r="A55" s="134"/>
      <c r="B55" s="135"/>
      <c r="C55" s="135"/>
      <c r="D55" s="135"/>
      <c r="E55" s="136"/>
      <c r="F55" s="134"/>
      <c r="G55" s="135"/>
      <c r="H55" s="136"/>
      <c r="I55" s="134"/>
      <c r="J55" s="135"/>
      <c r="K55" s="135"/>
      <c r="L55" s="136"/>
      <c r="M55" s="140">
        <f t="shared" ref="M55" si="0">$F$17</f>
        <v>0</v>
      </c>
      <c r="N55" s="192"/>
      <c r="O55" s="193"/>
      <c r="P55" s="193"/>
      <c r="Q55" s="193"/>
      <c r="R55" s="194"/>
    </row>
    <row r="56" spans="1:18" s="44" customFormat="1" ht="11.25" customHeight="1">
      <c r="A56" s="131" t="s">
        <v>57</v>
      </c>
      <c r="B56" s="132"/>
      <c r="C56" s="132"/>
      <c r="D56" s="132"/>
      <c r="E56" s="132"/>
      <c r="F56" s="132"/>
      <c r="G56" s="132"/>
      <c r="H56" s="133"/>
      <c r="I56" s="131" t="s">
        <v>22</v>
      </c>
      <c r="J56" s="132"/>
      <c r="K56" s="132"/>
      <c r="L56" s="133"/>
      <c r="M56" s="131" t="s">
        <v>58</v>
      </c>
      <c r="N56" s="132"/>
      <c r="O56" s="132"/>
      <c r="P56" s="132"/>
      <c r="Q56" s="132"/>
      <c r="R56" s="133"/>
    </row>
    <row r="57" spans="1:18" s="47" customFormat="1" ht="13.5" customHeight="1">
      <c r="A57" s="137"/>
      <c r="B57" s="138"/>
      <c r="C57" s="138"/>
      <c r="D57" s="138"/>
      <c r="E57" s="138"/>
      <c r="F57" s="138"/>
      <c r="G57" s="138"/>
      <c r="H57" s="139"/>
      <c r="I57" s="140" t="str">
        <f>O3&amp;Q3</f>
        <v>K</v>
      </c>
      <c r="J57" s="141"/>
      <c r="K57" s="142"/>
      <c r="L57" s="142"/>
      <c r="M57" s="188" t="str">
        <f>I57&amp;" SFY26 Bridge Pmt"</f>
        <v>K SFY26 Bridge Pmt</v>
      </c>
      <c r="N57" s="189"/>
      <c r="O57" s="190"/>
      <c r="P57" s="190"/>
      <c r="Q57" s="190"/>
      <c r="R57" s="191"/>
    </row>
    <row r="58" spans="1:18" s="51" customFormat="1" ht="20.25" customHeight="1">
      <c r="A58" s="183" t="s">
        <v>59</v>
      </c>
      <c r="B58" s="184"/>
      <c r="C58" s="183" t="s">
        <v>60</v>
      </c>
      <c r="D58" s="184"/>
      <c r="E58" s="48" t="s">
        <v>61</v>
      </c>
      <c r="F58" s="48" t="s">
        <v>62</v>
      </c>
      <c r="G58" s="49" t="s">
        <v>63</v>
      </c>
      <c r="H58" s="50"/>
      <c r="I58" s="183" t="s">
        <v>64</v>
      </c>
      <c r="J58" s="184"/>
      <c r="K58" s="183" t="s">
        <v>65</v>
      </c>
      <c r="L58" s="184"/>
      <c r="M58" s="185" t="s">
        <v>66</v>
      </c>
      <c r="N58" s="186"/>
      <c r="O58" s="185" t="s">
        <v>67</v>
      </c>
      <c r="P58" s="187"/>
      <c r="Q58" s="187"/>
      <c r="R58" s="186"/>
    </row>
    <row r="59" spans="1:18" s="47" customFormat="1" ht="13.5" customHeight="1">
      <c r="A59" s="129"/>
      <c r="B59" s="130"/>
      <c r="C59" s="129" t="s">
        <v>68</v>
      </c>
      <c r="D59" s="130"/>
      <c r="E59" s="52" t="s">
        <v>69</v>
      </c>
      <c r="F59" s="52" t="s">
        <v>70</v>
      </c>
      <c r="G59" s="129" t="s">
        <v>71</v>
      </c>
      <c r="H59" s="130"/>
      <c r="I59" s="129" t="s">
        <v>72</v>
      </c>
      <c r="J59" s="130"/>
      <c r="K59" s="143"/>
      <c r="L59" s="144"/>
      <c r="M59" s="129"/>
      <c r="N59" s="130"/>
      <c r="O59" s="145" t="str">
        <f>I57&amp;" SFY26 Bridge Jan."</f>
        <v>K SFY26 Bridge Jan.</v>
      </c>
      <c r="P59" s="146"/>
      <c r="Q59" s="146"/>
      <c r="R59" s="91"/>
    </row>
    <row r="60" spans="1:18" s="47" customFormat="1" ht="13.5" customHeight="1">
      <c r="A60" s="129"/>
      <c r="B60" s="130"/>
      <c r="C60" s="129"/>
      <c r="D60" s="130"/>
      <c r="E60" s="52"/>
      <c r="F60" s="52"/>
      <c r="G60" s="143"/>
      <c r="H60" s="144"/>
      <c r="I60" s="143"/>
      <c r="J60" s="144"/>
      <c r="K60" s="143"/>
      <c r="L60" s="144"/>
      <c r="M60" s="129"/>
      <c r="N60" s="130"/>
      <c r="O60" s="143"/>
      <c r="P60" s="202"/>
      <c r="Q60" s="202"/>
      <c r="R60" s="144"/>
    </row>
    <row r="61" spans="1:18" s="47" customFormat="1" ht="13.5" customHeight="1">
      <c r="A61" s="137"/>
      <c r="B61" s="139"/>
      <c r="C61" s="137"/>
      <c r="D61" s="139"/>
      <c r="E61" s="53"/>
      <c r="F61" s="53"/>
      <c r="G61" s="180"/>
      <c r="H61" s="182"/>
      <c r="I61" s="180"/>
      <c r="J61" s="182"/>
      <c r="K61" s="180"/>
      <c r="L61" s="182"/>
      <c r="M61" s="137"/>
      <c r="N61" s="139"/>
      <c r="O61" s="180"/>
      <c r="P61" s="181"/>
      <c r="Q61" s="181"/>
      <c r="R61" s="182"/>
    </row>
    <row r="62" spans="1:18" s="44" customFormat="1" ht="11.25" customHeight="1">
      <c r="A62" s="131" t="s">
        <v>73</v>
      </c>
      <c r="B62" s="132"/>
      <c r="C62" s="132"/>
      <c r="D62" s="132"/>
      <c r="E62" s="132"/>
      <c r="F62" s="132"/>
      <c r="G62" s="132"/>
      <c r="H62" s="133"/>
      <c r="I62" s="131" t="s">
        <v>34</v>
      </c>
      <c r="J62" s="132"/>
      <c r="K62" s="132"/>
      <c r="L62" s="133"/>
      <c r="M62" s="131" t="s">
        <v>74</v>
      </c>
      <c r="N62" s="132"/>
      <c r="O62" s="213"/>
      <c r="P62" s="131" t="s">
        <v>75</v>
      </c>
      <c r="Q62" s="132"/>
      <c r="R62" s="133"/>
    </row>
    <row r="63" spans="1:18" s="45" customFormat="1" ht="13.5" customHeight="1">
      <c r="A63" s="180"/>
      <c r="B63" s="181"/>
      <c r="C63" s="181"/>
      <c r="D63" s="181"/>
      <c r="E63" s="181"/>
      <c r="F63" s="181"/>
      <c r="G63" s="181"/>
      <c r="H63" s="182"/>
      <c r="I63" s="180"/>
      <c r="J63" s="181"/>
      <c r="K63" s="181"/>
      <c r="L63" s="182"/>
      <c r="M63" s="180"/>
      <c r="N63" s="181"/>
      <c r="O63" s="181"/>
      <c r="P63" s="180"/>
      <c r="Q63" s="181"/>
      <c r="R63" s="182"/>
    </row>
  </sheetData>
  <sheetProtection algorithmName="SHA-512" hashValue="orxau43cxduzkqCE0Zpsv2cW6LKxbUaPkKpRBoihjlb3Tu5ER6Rg9r7eG5s/zuBYxxI/C/TXNcZdk2xZSpuYqA==" saltValue="YWv9x3xoL37BgiI1WwXjtw==" spinCount="100000" sheet="1" selectLockedCells="1"/>
  <mergeCells count="90">
    <mergeCell ref="B29:E29"/>
    <mergeCell ref="B30:E30"/>
    <mergeCell ref="A62:H62"/>
    <mergeCell ref="I62:L62"/>
    <mergeCell ref="M62:O62"/>
    <mergeCell ref="M61:N61"/>
    <mergeCell ref="O61:R61"/>
    <mergeCell ref="A59:B59"/>
    <mergeCell ref="C59:D59"/>
    <mergeCell ref="G59:H59"/>
    <mergeCell ref="I59:J59"/>
    <mergeCell ref="K59:L59"/>
    <mergeCell ref="M59:N59"/>
    <mergeCell ref="A60:B60"/>
    <mergeCell ref="C60:D60"/>
    <mergeCell ref="G60:H60"/>
    <mergeCell ref="P62:R62"/>
    <mergeCell ref="A63:H63"/>
    <mergeCell ref="I63:L63"/>
    <mergeCell ref="M63:O63"/>
    <mergeCell ref="P63:R63"/>
    <mergeCell ref="I60:J60"/>
    <mergeCell ref="K60:L60"/>
    <mergeCell ref="M60:N60"/>
    <mergeCell ref="O60:R60"/>
    <mergeCell ref="A61:B61"/>
    <mergeCell ref="C61:D61"/>
    <mergeCell ref="G61:H61"/>
    <mergeCell ref="I61:J61"/>
    <mergeCell ref="K61:L61"/>
    <mergeCell ref="O58:R58"/>
    <mergeCell ref="A55:E55"/>
    <mergeCell ref="F55:H55"/>
    <mergeCell ref="I55:L55"/>
    <mergeCell ref="M55:R55"/>
    <mergeCell ref="A58:B58"/>
    <mergeCell ref="C58:D58"/>
    <mergeCell ref="I58:J58"/>
    <mergeCell ref="K58:L58"/>
    <mergeCell ref="M58:N58"/>
    <mergeCell ref="A57:H57"/>
    <mergeCell ref="I57:L57"/>
    <mergeCell ref="A56:H56"/>
    <mergeCell ref="I56:L56"/>
    <mergeCell ref="M56:R56"/>
    <mergeCell ref="M57:R57"/>
    <mergeCell ref="A53:E53"/>
    <mergeCell ref="F53:L53"/>
    <mergeCell ref="M53:R53"/>
    <mergeCell ref="A54:E54"/>
    <mergeCell ref="F54:H54"/>
    <mergeCell ref="I54:L54"/>
    <mergeCell ref="M54:R54"/>
    <mergeCell ref="K1:Q1"/>
    <mergeCell ref="A51:R51"/>
    <mergeCell ref="A52:E52"/>
    <mergeCell ref="F52:L52"/>
    <mergeCell ref="M52:R52"/>
    <mergeCell ref="A4:I4"/>
    <mergeCell ref="B5:I8"/>
    <mergeCell ref="A9:I9"/>
    <mergeCell ref="B14:I14"/>
    <mergeCell ref="O2:R2"/>
    <mergeCell ref="K14:Q14"/>
    <mergeCell ref="K4:Q9"/>
    <mergeCell ref="B28:E28"/>
    <mergeCell ref="B32:E32"/>
    <mergeCell ref="B15:I15"/>
    <mergeCell ref="K15:O15"/>
    <mergeCell ref="K18:M18"/>
    <mergeCell ref="O18:Q18"/>
    <mergeCell ref="K16:M16"/>
    <mergeCell ref="O16:Q16"/>
    <mergeCell ref="K17:O17"/>
    <mergeCell ref="O59:Q59"/>
    <mergeCell ref="K2:M2"/>
    <mergeCell ref="K3:M3"/>
    <mergeCell ref="B12:I12"/>
    <mergeCell ref="K12:Q13"/>
    <mergeCell ref="B13:I13"/>
    <mergeCell ref="A19:R19"/>
    <mergeCell ref="G42:I42"/>
    <mergeCell ref="O42:Q42"/>
    <mergeCell ref="B23:E23"/>
    <mergeCell ref="B25:E25"/>
    <mergeCell ref="B27:E27"/>
    <mergeCell ref="B31:E31"/>
    <mergeCell ref="B33:E33"/>
    <mergeCell ref="B26:E26"/>
    <mergeCell ref="F17:I17"/>
  </mergeCells>
  <pageMargins left="0.25" right="0.25" top="0.25" bottom="0.5" header="0.25" footer="0.2"/>
  <pageSetup orientation="portrait" r:id="rId1"/>
  <headerFooter>
    <oddFooter>&amp;L&amp;8AGR-8240 (N/7/25)&amp;C&amp;8Information collected by WSDA becomes a public record and may be disclosed unless exempted by federal or state law.</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63"/>
  <sheetViews>
    <sheetView showGridLines="0" showZeros="0" zoomScale="120" zoomScaleNormal="120" workbookViewId="0">
      <selection activeCell="I23" sqref="I23"/>
    </sheetView>
  </sheetViews>
  <sheetFormatPr defaultColWidth="9.140625" defaultRowHeight="15"/>
  <cols>
    <col min="1" max="1" width="1.7109375" style="2" customWidth="1"/>
    <col min="2" max="2" width="4.7109375" style="2" customWidth="1"/>
    <col min="3" max="4" width="3.28515625" style="2" customWidth="1"/>
    <col min="5" max="5" width="6.7109375" style="2" customWidth="1"/>
    <col min="6" max="6" width="5" style="2" customWidth="1"/>
    <col min="7" max="7" width="12.28515625" style="2" customWidth="1"/>
    <col min="8" max="8" width="0.5703125" style="2" customWidth="1"/>
    <col min="9" max="9" width="12.28515625" style="2" customWidth="1"/>
    <col min="10" max="10" width="0.5703125" style="2" customWidth="1"/>
    <col min="11" max="11" width="12.28515625" style="2" customWidth="1"/>
    <col min="12" max="12" width="0.5703125" style="2" customWidth="1"/>
    <col min="13" max="13" width="12.28515625" style="2" customWidth="1"/>
    <col min="14" max="14" width="0.5703125" style="2" customWidth="1"/>
    <col min="15" max="15" width="12.28515625" style="2" customWidth="1"/>
    <col min="16" max="16" width="0.5703125" style="2" customWidth="1"/>
    <col min="17" max="17" width="12.140625" style="2" customWidth="1"/>
    <col min="18" max="18" width="0.5703125" style="2" customWidth="1"/>
    <col min="19" max="16384" width="9.140625" style="2"/>
  </cols>
  <sheetData>
    <row r="1" spans="1:18" s="61" customFormat="1" ht="15" customHeight="1">
      <c r="A1" s="58"/>
      <c r="B1" s="59"/>
      <c r="C1" s="60"/>
      <c r="D1" s="59" t="s">
        <v>18</v>
      </c>
      <c r="E1" s="59"/>
      <c r="F1" s="59"/>
      <c r="G1" s="59"/>
      <c r="H1" s="59"/>
      <c r="I1" s="59"/>
      <c r="J1" s="102"/>
      <c r="K1" s="148" t="s">
        <v>19</v>
      </c>
      <c r="L1" s="148"/>
      <c r="M1" s="148"/>
      <c r="N1" s="148"/>
      <c r="O1" s="148"/>
      <c r="P1" s="148"/>
      <c r="Q1" s="148"/>
      <c r="R1" s="103"/>
    </row>
    <row r="2" spans="1:18" s="61" customFormat="1" ht="12.75">
      <c r="A2" s="62"/>
      <c r="B2" s="63"/>
      <c r="D2" s="64" t="s">
        <v>20</v>
      </c>
      <c r="E2" s="63"/>
      <c r="F2" s="63"/>
      <c r="G2" s="63"/>
      <c r="H2" s="63"/>
      <c r="I2" s="63"/>
      <c r="J2" s="104"/>
      <c r="K2" s="169" t="s">
        <v>21</v>
      </c>
      <c r="L2" s="169"/>
      <c r="M2" s="169"/>
      <c r="N2" s="105"/>
      <c r="O2" s="168" t="s">
        <v>22</v>
      </c>
      <c r="P2" s="169"/>
      <c r="Q2" s="169"/>
      <c r="R2" s="170"/>
    </row>
    <row r="3" spans="1:18" s="61" customFormat="1" ht="16.5" customHeight="1">
      <c r="A3" s="65"/>
      <c r="B3" s="122"/>
      <c r="C3" s="56"/>
      <c r="D3" s="66" t="s">
        <v>23</v>
      </c>
      <c r="E3" s="122"/>
      <c r="F3" s="67"/>
      <c r="G3" s="56"/>
      <c r="H3" s="68"/>
      <c r="I3" s="122"/>
      <c r="J3" s="69"/>
      <c r="K3" s="173">
        <v>4950</v>
      </c>
      <c r="L3" s="173"/>
      <c r="M3" s="173"/>
      <c r="N3" s="106"/>
      <c r="O3" s="54"/>
      <c r="P3" s="56"/>
      <c r="Q3" s="57" t="str">
        <f>July!I57</f>
        <v>K</v>
      </c>
      <c r="R3" s="69"/>
    </row>
    <row r="4" spans="1:18" s="61" customFormat="1" ht="14.25" customHeight="1">
      <c r="A4" s="147" t="s">
        <v>25</v>
      </c>
      <c r="B4" s="148"/>
      <c r="C4" s="148"/>
      <c r="D4" s="148"/>
      <c r="E4" s="148"/>
      <c r="F4" s="148"/>
      <c r="G4" s="148"/>
      <c r="H4" s="148"/>
      <c r="I4" s="148"/>
      <c r="J4" s="108"/>
      <c r="K4" s="211" t="s">
        <v>76</v>
      </c>
      <c r="L4" s="211"/>
      <c r="M4" s="211"/>
      <c r="N4" s="211"/>
      <c r="O4" s="211"/>
      <c r="P4" s="211"/>
      <c r="Q4" s="211"/>
      <c r="R4" s="70"/>
    </row>
    <row r="5" spans="1:18" s="61" customFormat="1" ht="13.5" customHeight="1">
      <c r="A5" s="58"/>
      <c r="B5" s="149" t="s">
        <v>27</v>
      </c>
      <c r="C5" s="150"/>
      <c r="D5" s="150"/>
      <c r="E5" s="150"/>
      <c r="F5" s="150"/>
      <c r="G5" s="150"/>
      <c r="H5" s="150"/>
      <c r="I5" s="150"/>
      <c r="J5" s="109"/>
      <c r="K5" s="212"/>
      <c r="L5" s="212"/>
      <c r="M5" s="212"/>
      <c r="N5" s="212"/>
      <c r="O5" s="212"/>
      <c r="P5" s="212"/>
      <c r="Q5" s="212"/>
      <c r="R5" s="70"/>
    </row>
    <row r="6" spans="1:18" s="61" customFormat="1" ht="13.5" customHeight="1">
      <c r="A6" s="62"/>
      <c r="B6" s="151"/>
      <c r="C6" s="151"/>
      <c r="D6" s="151"/>
      <c r="E6" s="151"/>
      <c r="F6" s="151"/>
      <c r="G6" s="151"/>
      <c r="H6" s="151"/>
      <c r="I6" s="151"/>
      <c r="J6" s="109"/>
      <c r="K6" s="212"/>
      <c r="L6" s="212"/>
      <c r="M6" s="212"/>
      <c r="N6" s="212"/>
      <c r="O6" s="212"/>
      <c r="P6" s="212"/>
      <c r="Q6" s="212"/>
      <c r="R6" s="70"/>
    </row>
    <row r="7" spans="1:18" s="61" customFormat="1" ht="13.5" customHeight="1">
      <c r="A7" s="62"/>
      <c r="B7" s="151"/>
      <c r="C7" s="151"/>
      <c r="D7" s="151"/>
      <c r="E7" s="151"/>
      <c r="F7" s="151"/>
      <c r="G7" s="151"/>
      <c r="H7" s="151"/>
      <c r="I7" s="151"/>
      <c r="J7" s="109"/>
      <c r="K7" s="212"/>
      <c r="L7" s="212"/>
      <c r="M7" s="212"/>
      <c r="N7" s="212"/>
      <c r="O7" s="212"/>
      <c r="P7" s="212"/>
      <c r="Q7" s="212"/>
      <c r="R7" s="70"/>
    </row>
    <row r="8" spans="1:18" s="61" customFormat="1" ht="13.5" customHeight="1">
      <c r="A8" s="71"/>
      <c r="B8" s="152"/>
      <c r="C8" s="152"/>
      <c r="D8" s="152"/>
      <c r="E8" s="152"/>
      <c r="F8" s="152"/>
      <c r="G8" s="152"/>
      <c r="H8" s="152"/>
      <c r="I8" s="152"/>
      <c r="J8" s="110"/>
      <c r="K8" s="212"/>
      <c r="L8" s="212"/>
      <c r="M8" s="212"/>
      <c r="N8" s="212"/>
      <c r="O8" s="212"/>
      <c r="P8" s="212"/>
      <c r="Q8" s="212"/>
      <c r="R8" s="70"/>
    </row>
    <row r="9" spans="1:18" s="3" customFormat="1" ht="14.25" customHeight="1">
      <c r="A9" s="203" t="s">
        <v>28</v>
      </c>
      <c r="B9" s="204"/>
      <c r="C9" s="204"/>
      <c r="D9" s="204"/>
      <c r="E9" s="204"/>
      <c r="F9" s="204"/>
      <c r="G9" s="204"/>
      <c r="H9" s="204"/>
      <c r="I9" s="204"/>
      <c r="J9" s="114"/>
      <c r="K9" s="212"/>
      <c r="L9" s="212"/>
      <c r="M9" s="212"/>
      <c r="N9" s="212"/>
      <c r="O9" s="212"/>
      <c r="P9" s="212"/>
      <c r="Q9" s="212"/>
      <c r="R9" s="7"/>
    </row>
    <row r="10" spans="1:18" s="1" customFormat="1" ht="12" customHeight="1">
      <c r="A10" s="72"/>
      <c r="B10" s="93" t="s">
        <v>29</v>
      </c>
      <c r="C10" s="73"/>
      <c r="D10" s="73"/>
      <c r="E10" s="73"/>
      <c r="F10" s="73"/>
      <c r="G10" s="73"/>
      <c r="H10" s="73"/>
      <c r="I10" s="73"/>
      <c r="J10" s="75"/>
      <c r="K10" s="119"/>
      <c r="L10" s="119"/>
      <c r="M10" s="119"/>
      <c r="N10" s="119"/>
      <c r="O10" s="119"/>
      <c r="P10" s="119"/>
      <c r="Q10" s="119"/>
      <c r="R10" s="121"/>
    </row>
    <row r="11" spans="1:18" s="1" customFormat="1" ht="12" customHeight="1">
      <c r="A11" s="74"/>
      <c r="B11" s="111" t="s">
        <v>30</v>
      </c>
      <c r="C11" s="125"/>
      <c r="D11" s="125"/>
      <c r="E11" s="125"/>
      <c r="F11" s="125"/>
      <c r="G11" s="125"/>
      <c r="H11" s="125"/>
      <c r="I11" s="125"/>
      <c r="J11" s="75"/>
      <c r="K11" s="119"/>
      <c r="L11" s="119"/>
      <c r="M11" s="119"/>
      <c r="N11" s="119"/>
      <c r="O11" s="119"/>
      <c r="P11" s="119"/>
      <c r="Q11" s="119"/>
      <c r="R11" s="121"/>
    </row>
    <row r="12" spans="1:18" s="1" customFormat="1" ht="15" customHeight="1">
      <c r="A12" s="74"/>
      <c r="B12" s="206">
        <f>July!B12</f>
        <v>0</v>
      </c>
      <c r="C12" s="207"/>
      <c r="D12" s="207"/>
      <c r="E12" s="207"/>
      <c r="F12" s="207"/>
      <c r="G12" s="207"/>
      <c r="H12" s="207"/>
      <c r="I12" s="207"/>
      <c r="J12" s="75"/>
      <c r="K12" s="163"/>
      <c r="L12" s="164"/>
      <c r="M12" s="164"/>
      <c r="N12" s="164"/>
      <c r="O12" s="164"/>
      <c r="P12" s="164"/>
      <c r="Q12" s="164"/>
      <c r="R12" s="75"/>
    </row>
    <row r="13" spans="1:18" s="1" customFormat="1" ht="15" customHeight="1">
      <c r="A13" s="74"/>
      <c r="B13" s="206">
        <f>July!B13</f>
        <v>0</v>
      </c>
      <c r="C13" s="207"/>
      <c r="D13" s="207"/>
      <c r="E13" s="207"/>
      <c r="F13" s="207"/>
      <c r="G13" s="207"/>
      <c r="H13" s="207"/>
      <c r="I13" s="207"/>
      <c r="J13" s="75"/>
      <c r="K13" s="165"/>
      <c r="L13" s="166"/>
      <c r="M13" s="166"/>
      <c r="N13" s="166"/>
      <c r="O13" s="166"/>
      <c r="P13" s="166"/>
      <c r="Q13" s="166"/>
      <c r="R13" s="75"/>
    </row>
    <row r="14" spans="1:18" s="1" customFormat="1" ht="15" customHeight="1">
      <c r="A14" s="74"/>
      <c r="B14" s="206">
        <f>July!B14</f>
        <v>0</v>
      </c>
      <c r="C14" s="207"/>
      <c r="D14" s="207"/>
      <c r="E14" s="207"/>
      <c r="F14" s="207"/>
      <c r="G14" s="207"/>
      <c r="H14" s="207"/>
      <c r="I14" s="207"/>
      <c r="J14" s="75"/>
      <c r="K14" s="205" t="s">
        <v>31</v>
      </c>
      <c r="L14" s="205"/>
      <c r="M14" s="205"/>
      <c r="N14" s="205"/>
      <c r="O14" s="205"/>
      <c r="P14" s="205"/>
      <c r="Q14" s="205"/>
      <c r="R14" s="75"/>
    </row>
    <row r="15" spans="1:18" s="1" customFormat="1" ht="15" customHeight="1">
      <c r="A15" s="74"/>
      <c r="B15" s="206">
        <f>July!B15</f>
        <v>0</v>
      </c>
      <c r="C15" s="207"/>
      <c r="D15" s="207"/>
      <c r="E15" s="207"/>
      <c r="F15" s="207"/>
      <c r="G15" s="207"/>
      <c r="H15" s="207"/>
      <c r="I15" s="207"/>
      <c r="J15" s="75"/>
      <c r="K15" s="127"/>
      <c r="L15" s="128"/>
      <c r="M15" s="128"/>
      <c r="N15" s="128"/>
      <c r="O15" s="128"/>
      <c r="P15" s="120"/>
      <c r="Q15" s="115"/>
      <c r="R15" s="75"/>
    </row>
    <row r="16" spans="1:18" s="1" customFormat="1" ht="3" customHeight="1">
      <c r="A16" s="74"/>
      <c r="B16" s="76"/>
      <c r="C16" s="76"/>
      <c r="D16" s="76"/>
      <c r="E16" s="76"/>
      <c r="F16" s="76"/>
      <c r="G16" s="76"/>
      <c r="H16" s="76"/>
      <c r="I16" s="76"/>
      <c r="J16" s="75"/>
      <c r="K16" s="205"/>
      <c r="L16" s="205"/>
      <c r="M16" s="205"/>
      <c r="N16" s="41"/>
      <c r="O16" s="205"/>
      <c r="P16" s="205"/>
      <c r="Q16" s="205"/>
      <c r="R16" s="75"/>
    </row>
    <row r="17" spans="1:19" s="1" customFormat="1" ht="15" customHeight="1">
      <c r="A17" s="74"/>
      <c r="B17" s="116" t="s">
        <v>32</v>
      </c>
      <c r="C17" s="77"/>
      <c r="D17" s="77"/>
      <c r="E17" s="77"/>
      <c r="F17" s="208">
        <f>July!F17</f>
        <v>0</v>
      </c>
      <c r="G17" s="209"/>
      <c r="H17" s="209"/>
      <c r="I17" s="209"/>
      <c r="J17" s="75"/>
      <c r="K17" s="210" t="s">
        <v>33</v>
      </c>
      <c r="L17" s="205"/>
      <c r="M17" s="205"/>
      <c r="N17" s="205"/>
      <c r="O17" s="205"/>
      <c r="P17" s="41"/>
      <c r="Q17" s="41" t="s">
        <v>34</v>
      </c>
      <c r="R17" s="75"/>
    </row>
    <row r="18" spans="1:19" s="1" customFormat="1" ht="6" customHeight="1">
      <c r="A18" s="78"/>
      <c r="B18" s="79"/>
      <c r="C18" s="79"/>
      <c r="D18" s="79"/>
      <c r="E18" s="79"/>
      <c r="F18" s="79"/>
      <c r="G18" s="79"/>
      <c r="H18" s="79"/>
      <c r="I18" s="79"/>
      <c r="J18" s="117"/>
      <c r="K18" s="205"/>
      <c r="L18" s="205"/>
      <c r="M18" s="205"/>
      <c r="N18" s="41"/>
      <c r="O18" s="205"/>
      <c r="P18" s="205"/>
      <c r="Q18" s="205"/>
      <c r="R18" s="75"/>
    </row>
    <row r="19" spans="1:19" s="4" customFormat="1" ht="21" customHeight="1">
      <c r="A19" s="155" t="s">
        <v>35</v>
      </c>
      <c r="B19" s="156"/>
      <c r="C19" s="156"/>
      <c r="D19" s="156"/>
      <c r="E19" s="156"/>
      <c r="F19" s="156"/>
      <c r="G19" s="156"/>
      <c r="H19" s="156"/>
      <c r="I19" s="156"/>
      <c r="J19" s="156"/>
      <c r="K19" s="156"/>
      <c r="L19" s="156"/>
      <c r="M19" s="156"/>
      <c r="N19" s="156"/>
      <c r="O19" s="156"/>
      <c r="P19" s="156"/>
      <c r="Q19" s="156"/>
      <c r="R19" s="157"/>
    </row>
    <row r="20" spans="1:19" s="14" customFormat="1" ht="6" customHeight="1">
      <c r="A20" s="22"/>
      <c r="B20" s="23"/>
      <c r="C20" s="23"/>
      <c r="D20" s="23"/>
      <c r="E20" s="23"/>
      <c r="F20" s="23"/>
      <c r="G20" s="23"/>
      <c r="H20" s="23"/>
      <c r="I20" s="23"/>
      <c r="J20" s="23"/>
      <c r="K20" s="23"/>
      <c r="L20" s="23"/>
      <c r="M20" s="23"/>
      <c r="N20" s="23"/>
      <c r="O20" s="23"/>
      <c r="P20" s="23"/>
      <c r="Q20" s="23"/>
      <c r="R20" s="24"/>
    </row>
    <row r="21" spans="1:19" s="14" customFormat="1" ht="26.25" customHeight="1">
      <c r="A21" s="97" t="s">
        <v>36</v>
      </c>
      <c r="G21" s="15" t="s">
        <v>37</v>
      </c>
      <c r="H21" s="15"/>
      <c r="I21" s="15" t="s">
        <v>38</v>
      </c>
      <c r="J21" s="15"/>
      <c r="K21" s="15" t="s">
        <v>39</v>
      </c>
      <c r="L21" s="15"/>
      <c r="M21" s="15" t="s">
        <v>40</v>
      </c>
      <c r="N21" s="15"/>
      <c r="O21" s="15" t="s">
        <v>41</v>
      </c>
      <c r="P21" s="15"/>
      <c r="Q21" s="15" t="s">
        <v>42</v>
      </c>
      <c r="R21" s="34"/>
      <c r="S21" s="35"/>
    </row>
    <row r="22" spans="1:19" s="14" customFormat="1" ht="1.5" customHeight="1">
      <c r="A22" s="16"/>
      <c r="R22" s="17"/>
    </row>
    <row r="23" spans="1:19" s="14" customFormat="1" ht="13.5" customHeight="1">
      <c r="A23" s="16"/>
      <c r="B23" s="176" t="s">
        <v>43</v>
      </c>
      <c r="C23" s="176"/>
      <c r="D23" s="176"/>
      <c r="E23" s="176"/>
      <c r="G23" s="36">
        <f>July!G23</f>
        <v>0</v>
      </c>
      <c r="I23" s="98"/>
      <c r="K23" s="98"/>
      <c r="M23" s="36">
        <f>SUM(I23+K23)</f>
        <v>0</v>
      </c>
      <c r="O23" s="36">
        <f>SUM(July!M23+Aug!M23+Sept!M23+Oct!M23+Nov!M23+Dec!M23+Jan!M23+Feb!M23)</f>
        <v>0</v>
      </c>
      <c r="Q23" s="36">
        <f>SUM(G23-O23)</f>
        <v>0</v>
      </c>
      <c r="R23" s="17"/>
    </row>
    <row r="24" spans="1:19" s="14" customFormat="1" ht="1.5" customHeight="1">
      <c r="A24" s="16"/>
      <c r="R24" s="17"/>
    </row>
    <row r="25" spans="1:19" s="14" customFormat="1" ht="13.5" customHeight="1">
      <c r="A25" s="16"/>
      <c r="B25" s="176" t="s">
        <v>44</v>
      </c>
      <c r="C25" s="176"/>
      <c r="D25" s="176"/>
      <c r="E25" s="176"/>
      <c r="G25" s="36">
        <f>July!G25</f>
        <v>0</v>
      </c>
      <c r="I25" s="98"/>
      <c r="K25" s="98"/>
      <c r="M25" s="36">
        <f>SUM(I25+K25)</f>
        <v>0</v>
      </c>
      <c r="O25" s="36">
        <f>SUM(July!M25+Aug!M25+Sept!M25+Oct!M25+Nov!M25+Dec!M25+Jan!M25+Feb!M25)</f>
        <v>0</v>
      </c>
      <c r="Q25" s="36">
        <f>SUM(G25-O25)</f>
        <v>0</v>
      </c>
      <c r="R25" s="17"/>
    </row>
    <row r="26" spans="1:19" s="14" customFormat="1" ht="1.5" customHeight="1">
      <c r="A26" s="16"/>
      <c r="B26" s="176"/>
      <c r="C26" s="176"/>
      <c r="D26" s="176"/>
      <c r="E26" s="176"/>
      <c r="R26" s="17"/>
    </row>
    <row r="27" spans="1:19" s="14" customFormat="1" ht="13.5" customHeight="1">
      <c r="A27" s="16"/>
      <c r="B27" s="176" t="s">
        <v>45</v>
      </c>
      <c r="C27" s="176"/>
      <c r="D27" s="176"/>
      <c r="E27" s="176"/>
      <c r="G27" s="36">
        <f>July!G27</f>
        <v>0</v>
      </c>
      <c r="I27" s="98"/>
      <c r="K27" s="98"/>
      <c r="M27" s="36">
        <f>SUM(I27+K27)</f>
        <v>0</v>
      </c>
      <c r="O27" s="36">
        <f>SUM(July!M27+Aug!M27+Sept!M27+Oct!M27+Nov!M27+Dec!M27+Jan!M27+Feb!M27)</f>
        <v>0</v>
      </c>
      <c r="Q27" s="36">
        <f>SUM(G27-O27)</f>
        <v>0</v>
      </c>
      <c r="R27" s="17"/>
    </row>
    <row r="28" spans="1:19" s="14" customFormat="1" ht="1.5" customHeight="1">
      <c r="A28" s="16"/>
      <c r="B28" s="176"/>
      <c r="C28" s="176"/>
      <c r="D28" s="176"/>
      <c r="E28" s="176"/>
      <c r="R28" s="17"/>
    </row>
    <row r="29" spans="1:19" s="14" customFormat="1" ht="13.5" customHeight="1">
      <c r="A29" s="16"/>
      <c r="B29" s="176" t="s">
        <v>46</v>
      </c>
      <c r="C29" s="176"/>
      <c r="D29" s="176"/>
      <c r="E29" s="176"/>
      <c r="G29" s="36">
        <f>July!G29</f>
        <v>0</v>
      </c>
      <c r="I29" s="98"/>
      <c r="K29" s="98"/>
      <c r="M29" s="36">
        <f>SUM(I29+K29)</f>
        <v>0</v>
      </c>
      <c r="O29" s="36">
        <f>SUM(July!M29+Aug!M29+Sept!M29+Oct!M29+Nov!M29+Dec!M29+Jan!M29+Feb!M29)</f>
        <v>0</v>
      </c>
      <c r="Q29" s="36">
        <f>SUM(G29-O29)</f>
        <v>0</v>
      </c>
      <c r="R29" s="17"/>
    </row>
    <row r="30" spans="1:19" s="14" customFormat="1" ht="1.5" customHeight="1">
      <c r="A30" s="16"/>
      <c r="B30" s="176"/>
      <c r="C30" s="176"/>
      <c r="D30" s="176"/>
      <c r="E30" s="176"/>
      <c r="R30" s="17"/>
    </row>
    <row r="31" spans="1:19" s="14" customFormat="1" ht="13.5" customHeight="1">
      <c r="A31" s="16"/>
      <c r="B31" s="176" t="s">
        <v>47</v>
      </c>
      <c r="C31" s="176"/>
      <c r="D31" s="176"/>
      <c r="E31" s="176"/>
      <c r="G31" s="36">
        <f>July!G31</f>
        <v>0</v>
      </c>
      <c r="I31" s="98"/>
      <c r="K31" s="98"/>
      <c r="M31" s="36">
        <f>SUM(I31+K31)</f>
        <v>0</v>
      </c>
      <c r="O31" s="36">
        <f>SUM(July!M31+Aug!M31+Sept!M31+Oct!M31+Nov!M31+Dec!M31+Jan!M31+Feb!M31)</f>
        <v>0</v>
      </c>
      <c r="Q31" s="36">
        <f>SUM(G31-O31)</f>
        <v>0</v>
      </c>
      <c r="R31" s="17"/>
    </row>
    <row r="32" spans="1:19" s="14" customFormat="1" ht="1.5" customHeight="1">
      <c r="A32" s="16"/>
      <c r="B32" s="176"/>
      <c r="C32" s="176"/>
      <c r="D32" s="176"/>
      <c r="E32" s="176"/>
      <c r="R32" s="17"/>
    </row>
    <row r="33" spans="1:18" s="14" customFormat="1" ht="13.5" customHeight="1">
      <c r="A33" s="16"/>
      <c r="B33" s="176" t="s">
        <v>48</v>
      </c>
      <c r="C33" s="176"/>
      <c r="D33" s="176"/>
      <c r="E33" s="176"/>
      <c r="G33" s="36">
        <f>July!G33</f>
        <v>0</v>
      </c>
      <c r="I33" s="98"/>
      <c r="K33" s="98"/>
      <c r="M33" s="36">
        <f>SUM(I33+K33)</f>
        <v>0</v>
      </c>
      <c r="O33" s="36">
        <f>SUM(July!M33+Aug!M33+Sept!M33+Oct!M33+Nov!M33+Dec!M33+Jan!M33+Feb!M33)</f>
        <v>0</v>
      </c>
      <c r="Q33" s="36">
        <f>SUM(G33-O33)</f>
        <v>0</v>
      </c>
      <c r="R33" s="17"/>
    </row>
    <row r="34" spans="1:18" s="14" customFormat="1" ht="1.5" customHeight="1">
      <c r="A34" s="16"/>
      <c r="R34" s="17"/>
    </row>
    <row r="35" spans="1:18" s="14" customFormat="1" ht="13.5" customHeight="1" thickBot="1">
      <c r="A35" s="16"/>
      <c r="B35" s="94" t="s">
        <v>49</v>
      </c>
      <c r="G35" s="37">
        <f>SUM(G23+G25+G27+G29+G31+G33)</f>
        <v>0</v>
      </c>
      <c r="I35" s="37">
        <f>SUM(I23+I25+I27+I29+I31+I33)</f>
        <v>0</v>
      </c>
      <c r="K35" s="37">
        <f>SUM(K23+K25+K27+K29+K31+K33)</f>
        <v>0</v>
      </c>
      <c r="M35" s="37">
        <f>SUM(M23+M25+M27+M29+M31+M33)</f>
        <v>0</v>
      </c>
      <c r="O35" s="37">
        <f>SUM(July!M35+Aug!M35+Sept!M35+Oct!M35+Nov!M35+Dec!M35+Jan!M35+Feb!M35)</f>
        <v>0</v>
      </c>
      <c r="Q35" s="37">
        <f>SUM(G35-O35)</f>
        <v>0</v>
      </c>
      <c r="R35" s="17"/>
    </row>
    <row r="36" spans="1:18" s="14" customFormat="1" ht="8.25" customHeight="1" thickTop="1">
      <c r="A36" s="19"/>
      <c r="B36" s="20"/>
      <c r="C36" s="20"/>
      <c r="D36" s="20"/>
      <c r="E36" s="20"/>
      <c r="F36" s="20"/>
      <c r="G36" s="20"/>
      <c r="H36" s="20"/>
      <c r="I36" s="20"/>
      <c r="J36" s="20"/>
      <c r="K36" s="20"/>
      <c r="L36" s="20"/>
      <c r="M36" s="20"/>
      <c r="N36" s="20"/>
      <c r="O36" s="20"/>
      <c r="P36" s="20"/>
      <c r="Q36" s="20"/>
      <c r="R36" s="21"/>
    </row>
    <row r="37" spans="1:18" s="14" customFormat="1" ht="6" customHeight="1">
      <c r="A37" s="22"/>
      <c r="B37" s="23"/>
      <c r="C37" s="23"/>
      <c r="D37" s="23"/>
      <c r="E37" s="23"/>
      <c r="F37" s="23"/>
      <c r="G37" s="23"/>
      <c r="H37" s="23"/>
      <c r="I37" s="23"/>
      <c r="J37" s="23"/>
      <c r="K37" s="23"/>
      <c r="L37" s="23"/>
      <c r="M37" s="23"/>
      <c r="N37" s="23"/>
      <c r="O37" s="23"/>
      <c r="P37" s="23"/>
      <c r="Q37" s="23"/>
      <c r="R37" s="24"/>
    </row>
    <row r="38" spans="1:18" s="14" customFormat="1" ht="12.75">
      <c r="A38" s="80"/>
      <c r="R38" s="17"/>
    </row>
    <row r="39" spans="1:18" s="14" customFormat="1" ht="12">
      <c r="A39" s="16"/>
      <c r="I39" s="89"/>
      <c r="R39" s="17"/>
    </row>
    <row r="40" spans="1:18" s="14" customFormat="1" ht="12">
      <c r="A40" s="16"/>
      <c r="B40" s="90"/>
      <c r="R40" s="17"/>
    </row>
    <row r="41" spans="1:18" s="14" customFormat="1" ht="12">
      <c r="A41" s="16"/>
      <c r="B41" s="90"/>
      <c r="R41" s="17"/>
    </row>
    <row r="42" spans="1:18" s="14" customFormat="1" ht="12.75">
      <c r="A42" s="85"/>
      <c r="F42" s="18"/>
      <c r="G42" s="174"/>
      <c r="H42" s="174"/>
      <c r="I42" s="174"/>
      <c r="J42" s="25"/>
      <c r="K42" s="25"/>
      <c r="O42" s="174"/>
      <c r="P42" s="175"/>
      <c r="Q42" s="175"/>
      <c r="R42" s="17"/>
    </row>
    <row r="43" spans="1:18" s="14" customFormat="1" ht="12">
      <c r="A43" s="16"/>
      <c r="G43" s="81"/>
      <c r="I43" s="81"/>
      <c r="O43" s="81"/>
      <c r="Q43" s="81"/>
      <c r="R43" s="17"/>
    </row>
    <row r="44" spans="1:18" s="14" customFormat="1" ht="12">
      <c r="A44" s="16"/>
      <c r="G44" s="81"/>
      <c r="I44" s="81"/>
      <c r="O44" s="81"/>
      <c r="Q44" s="81"/>
      <c r="R44" s="17"/>
    </row>
    <row r="45" spans="1:18" s="14" customFormat="1" ht="12">
      <c r="A45" s="16"/>
      <c r="G45" s="81"/>
      <c r="I45" s="81"/>
      <c r="Q45" s="81"/>
      <c r="R45" s="17"/>
    </row>
    <row r="46" spans="1:18" s="14" customFormat="1" ht="12">
      <c r="A46" s="16"/>
      <c r="B46" s="18"/>
      <c r="G46" s="82"/>
      <c r="I46" s="82"/>
      <c r="K46" s="83"/>
      <c r="R46" s="17"/>
    </row>
    <row r="47" spans="1:18" s="14" customFormat="1" ht="10.5" customHeight="1">
      <c r="A47" s="16"/>
      <c r="K47" s="84"/>
      <c r="R47" s="17"/>
    </row>
    <row r="48" spans="1:18" s="14" customFormat="1" ht="12">
      <c r="A48" s="16"/>
      <c r="B48" s="18"/>
      <c r="G48" s="81"/>
      <c r="I48" s="81"/>
      <c r="K48" s="84"/>
      <c r="R48" s="17"/>
    </row>
    <row r="49" spans="1:18" s="14" customFormat="1" ht="12">
      <c r="A49" s="86"/>
      <c r="G49" s="38"/>
      <c r="O49" s="38"/>
      <c r="R49" s="17"/>
    </row>
    <row r="50" spans="1:18" s="14" customFormat="1" ht="9" customHeight="1">
      <c r="A50" s="19"/>
      <c r="B50" s="20"/>
      <c r="C50" s="20"/>
      <c r="D50" s="20"/>
      <c r="E50" s="20"/>
      <c r="F50" s="20"/>
      <c r="G50" s="20"/>
      <c r="H50" s="20"/>
      <c r="I50" s="20"/>
      <c r="J50" s="20"/>
      <c r="K50" s="20"/>
      <c r="L50" s="20"/>
      <c r="M50" s="20"/>
      <c r="N50" s="20"/>
      <c r="O50" s="20"/>
      <c r="P50" s="20"/>
      <c r="Q50" s="20"/>
      <c r="R50" s="21"/>
    </row>
    <row r="51" spans="1:18" s="46" customFormat="1" ht="16.5" customHeight="1">
      <c r="A51" s="147" t="s">
        <v>50</v>
      </c>
      <c r="B51" s="148"/>
      <c r="C51" s="148"/>
      <c r="D51" s="148"/>
      <c r="E51" s="148"/>
      <c r="F51" s="148"/>
      <c r="G51" s="148"/>
      <c r="H51" s="148"/>
      <c r="I51" s="148"/>
      <c r="J51" s="148"/>
      <c r="K51" s="148"/>
      <c r="L51" s="148"/>
      <c r="M51" s="148"/>
      <c r="N51" s="148"/>
      <c r="O51" s="148"/>
      <c r="P51" s="148"/>
      <c r="Q51" s="148"/>
      <c r="R51" s="214"/>
    </row>
    <row r="52" spans="1:18" s="44" customFormat="1" ht="11.25" customHeight="1">
      <c r="A52" s="131" t="s">
        <v>51</v>
      </c>
      <c r="B52" s="132"/>
      <c r="C52" s="132"/>
      <c r="D52" s="132"/>
      <c r="E52" s="133"/>
      <c r="F52" s="131" t="s">
        <v>52</v>
      </c>
      <c r="G52" s="132"/>
      <c r="H52" s="132"/>
      <c r="I52" s="132"/>
      <c r="J52" s="132"/>
      <c r="K52" s="132"/>
      <c r="L52" s="133"/>
      <c r="M52" s="131" t="s">
        <v>34</v>
      </c>
      <c r="N52" s="132"/>
      <c r="O52" s="132"/>
      <c r="P52" s="132"/>
      <c r="Q52" s="132"/>
      <c r="R52" s="133"/>
    </row>
    <row r="53" spans="1:18" s="45" customFormat="1" ht="13.5" customHeight="1">
      <c r="A53" s="180"/>
      <c r="B53" s="181"/>
      <c r="C53" s="181"/>
      <c r="D53" s="181"/>
      <c r="E53" s="182"/>
      <c r="F53" s="180"/>
      <c r="G53" s="181"/>
      <c r="H53" s="181"/>
      <c r="I53" s="181"/>
      <c r="J53" s="181"/>
      <c r="K53" s="181"/>
      <c r="L53" s="182"/>
      <c r="M53" s="180"/>
      <c r="N53" s="181"/>
      <c r="O53" s="181"/>
      <c r="P53" s="181"/>
      <c r="Q53" s="181"/>
      <c r="R53" s="182"/>
    </row>
    <row r="54" spans="1:18" s="44" customFormat="1" ht="11.25" customHeight="1">
      <c r="A54" s="131" t="s">
        <v>53</v>
      </c>
      <c r="B54" s="132"/>
      <c r="C54" s="132"/>
      <c r="D54" s="132"/>
      <c r="E54" s="133"/>
      <c r="F54" s="131" t="s">
        <v>54</v>
      </c>
      <c r="G54" s="132"/>
      <c r="H54" s="133"/>
      <c r="I54" s="131" t="s">
        <v>55</v>
      </c>
      <c r="J54" s="132"/>
      <c r="K54" s="132"/>
      <c r="L54" s="133"/>
      <c r="M54" s="131" t="s">
        <v>56</v>
      </c>
      <c r="N54" s="132"/>
      <c r="O54" s="132"/>
      <c r="P54" s="132"/>
      <c r="Q54" s="132"/>
      <c r="R54" s="133"/>
    </row>
    <row r="55" spans="1:18" s="46" customFormat="1" ht="13.5" customHeight="1">
      <c r="A55" s="134"/>
      <c r="B55" s="135"/>
      <c r="C55" s="135"/>
      <c r="D55" s="135"/>
      <c r="E55" s="136"/>
      <c r="F55" s="134"/>
      <c r="G55" s="135"/>
      <c r="H55" s="136"/>
      <c r="I55" s="134"/>
      <c r="J55" s="135"/>
      <c r="K55" s="135"/>
      <c r="L55" s="136"/>
      <c r="M55" s="140">
        <f t="shared" ref="M55" si="0">$F$17</f>
        <v>0</v>
      </c>
      <c r="N55" s="192"/>
      <c r="O55" s="193"/>
      <c r="P55" s="193"/>
      <c r="Q55" s="193"/>
      <c r="R55" s="194"/>
    </row>
    <row r="56" spans="1:18" s="44" customFormat="1" ht="11.25" customHeight="1">
      <c r="A56" s="131" t="s">
        <v>57</v>
      </c>
      <c r="B56" s="132"/>
      <c r="C56" s="132"/>
      <c r="D56" s="132"/>
      <c r="E56" s="132"/>
      <c r="F56" s="132"/>
      <c r="G56" s="132"/>
      <c r="H56" s="133"/>
      <c r="I56" s="131" t="s">
        <v>22</v>
      </c>
      <c r="J56" s="132"/>
      <c r="K56" s="132"/>
      <c r="L56" s="133"/>
      <c r="M56" s="131" t="s">
        <v>58</v>
      </c>
      <c r="N56" s="132"/>
      <c r="O56" s="132"/>
      <c r="P56" s="132"/>
      <c r="Q56" s="132"/>
      <c r="R56" s="133"/>
    </row>
    <row r="57" spans="1:18" s="47" customFormat="1" ht="13.5" customHeight="1">
      <c r="A57" s="137"/>
      <c r="B57" s="138"/>
      <c r="C57" s="138"/>
      <c r="D57" s="138"/>
      <c r="E57" s="138"/>
      <c r="F57" s="138"/>
      <c r="G57" s="138"/>
      <c r="H57" s="139"/>
      <c r="I57" s="140" t="str">
        <f>O3&amp;Q3</f>
        <v>K</v>
      </c>
      <c r="J57" s="141"/>
      <c r="K57" s="142"/>
      <c r="L57" s="142"/>
      <c r="M57" s="188" t="str">
        <f>I57&amp;" SFY26 Bridge Pmt"</f>
        <v>K SFY26 Bridge Pmt</v>
      </c>
      <c r="N57" s="189"/>
      <c r="O57" s="190"/>
      <c r="P57" s="190"/>
      <c r="Q57" s="190"/>
      <c r="R57" s="191"/>
    </row>
    <row r="58" spans="1:18" s="51" customFormat="1" ht="20.25" customHeight="1">
      <c r="A58" s="183" t="s">
        <v>59</v>
      </c>
      <c r="B58" s="184"/>
      <c r="C58" s="183" t="s">
        <v>60</v>
      </c>
      <c r="D58" s="184"/>
      <c r="E58" s="48" t="s">
        <v>61</v>
      </c>
      <c r="F58" s="48" t="s">
        <v>62</v>
      </c>
      <c r="G58" s="49" t="s">
        <v>63</v>
      </c>
      <c r="H58" s="50"/>
      <c r="I58" s="183" t="s">
        <v>64</v>
      </c>
      <c r="J58" s="184"/>
      <c r="K58" s="183" t="s">
        <v>65</v>
      </c>
      <c r="L58" s="184"/>
      <c r="M58" s="185" t="s">
        <v>66</v>
      </c>
      <c r="N58" s="186"/>
      <c r="O58" s="185" t="s">
        <v>67</v>
      </c>
      <c r="P58" s="187"/>
      <c r="Q58" s="187"/>
      <c r="R58" s="186"/>
    </row>
    <row r="59" spans="1:18" s="47" customFormat="1" ht="13.5" customHeight="1">
      <c r="A59" s="129"/>
      <c r="B59" s="130"/>
      <c r="C59" s="129" t="s">
        <v>68</v>
      </c>
      <c r="D59" s="130"/>
      <c r="E59" s="52" t="s">
        <v>69</v>
      </c>
      <c r="F59" s="52" t="s">
        <v>70</v>
      </c>
      <c r="G59" s="129" t="s">
        <v>71</v>
      </c>
      <c r="H59" s="130"/>
      <c r="I59" s="129" t="s">
        <v>72</v>
      </c>
      <c r="J59" s="130"/>
      <c r="K59" s="143"/>
      <c r="L59" s="144"/>
      <c r="M59" s="129"/>
      <c r="N59" s="130"/>
      <c r="O59" s="145" t="str">
        <f>I57&amp;" SFY26 Bridge Feb."</f>
        <v>K SFY26 Bridge Feb.</v>
      </c>
      <c r="P59" s="146"/>
      <c r="Q59" s="146"/>
      <c r="R59" s="91"/>
    </row>
    <row r="60" spans="1:18" s="47" customFormat="1" ht="13.5" customHeight="1">
      <c r="A60" s="129"/>
      <c r="B60" s="130"/>
      <c r="C60" s="129"/>
      <c r="D60" s="130"/>
      <c r="E60" s="52"/>
      <c r="F60" s="52"/>
      <c r="G60" s="143"/>
      <c r="H60" s="144"/>
      <c r="I60" s="143"/>
      <c r="J60" s="144"/>
      <c r="K60" s="143"/>
      <c r="L60" s="144"/>
      <c r="M60" s="129"/>
      <c r="N60" s="130"/>
      <c r="O60" s="143"/>
      <c r="P60" s="202"/>
      <c r="Q60" s="202"/>
      <c r="R60" s="144"/>
    </row>
    <row r="61" spans="1:18" s="47" customFormat="1" ht="13.5" customHeight="1">
      <c r="A61" s="137"/>
      <c r="B61" s="139"/>
      <c r="C61" s="137"/>
      <c r="D61" s="139"/>
      <c r="E61" s="53"/>
      <c r="F61" s="53"/>
      <c r="G61" s="180"/>
      <c r="H61" s="182"/>
      <c r="I61" s="180"/>
      <c r="J61" s="182"/>
      <c r="K61" s="180"/>
      <c r="L61" s="182"/>
      <c r="M61" s="137"/>
      <c r="N61" s="139"/>
      <c r="O61" s="180"/>
      <c r="P61" s="181"/>
      <c r="Q61" s="181"/>
      <c r="R61" s="182"/>
    </row>
    <row r="62" spans="1:18" s="44" customFormat="1" ht="11.25" customHeight="1">
      <c r="A62" s="131" t="s">
        <v>73</v>
      </c>
      <c r="B62" s="132"/>
      <c r="C62" s="132"/>
      <c r="D62" s="132"/>
      <c r="E62" s="132"/>
      <c r="F62" s="132"/>
      <c r="G62" s="132"/>
      <c r="H62" s="133"/>
      <c r="I62" s="131" t="s">
        <v>34</v>
      </c>
      <c r="J62" s="132"/>
      <c r="K62" s="132"/>
      <c r="L62" s="133"/>
      <c r="M62" s="131" t="s">
        <v>74</v>
      </c>
      <c r="N62" s="132"/>
      <c r="O62" s="213"/>
      <c r="P62" s="131" t="s">
        <v>75</v>
      </c>
      <c r="Q62" s="132"/>
      <c r="R62" s="133"/>
    </row>
    <row r="63" spans="1:18" s="45" customFormat="1" ht="13.5" customHeight="1">
      <c r="A63" s="180"/>
      <c r="B63" s="181"/>
      <c r="C63" s="181"/>
      <c r="D63" s="181"/>
      <c r="E63" s="181"/>
      <c r="F63" s="181"/>
      <c r="G63" s="181"/>
      <c r="H63" s="182"/>
      <c r="I63" s="180"/>
      <c r="J63" s="181"/>
      <c r="K63" s="181"/>
      <c r="L63" s="182"/>
      <c r="M63" s="180"/>
      <c r="N63" s="181"/>
      <c r="O63" s="181"/>
      <c r="P63" s="180"/>
      <c r="Q63" s="181"/>
      <c r="R63" s="182"/>
    </row>
  </sheetData>
  <sheetProtection algorithmName="SHA-512" hashValue="wijFpmzfzkS03FR4VQ2uks7Y3Dp4+nrvHK3n1V42I8S4HpG/XXuFnOmYBtAGWVoXrZ71XwqT43Trow5pMZ9hjg==" saltValue="zdNjDv/wv56tmgEih6JaxQ==" spinCount="100000" sheet="1" selectLockedCells="1"/>
  <mergeCells count="90">
    <mergeCell ref="B29:E29"/>
    <mergeCell ref="B30:E30"/>
    <mergeCell ref="A62:H62"/>
    <mergeCell ref="I62:L62"/>
    <mergeCell ref="M62:O62"/>
    <mergeCell ref="M61:N61"/>
    <mergeCell ref="O61:R61"/>
    <mergeCell ref="A59:B59"/>
    <mergeCell ref="C59:D59"/>
    <mergeCell ref="G59:H59"/>
    <mergeCell ref="I59:J59"/>
    <mergeCell ref="K59:L59"/>
    <mergeCell ref="M59:N59"/>
    <mergeCell ref="A60:B60"/>
    <mergeCell ref="C60:D60"/>
    <mergeCell ref="G60:H60"/>
    <mergeCell ref="P62:R62"/>
    <mergeCell ref="A63:H63"/>
    <mergeCell ref="I63:L63"/>
    <mergeCell ref="M63:O63"/>
    <mergeCell ref="P63:R63"/>
    <mergeCell ref="I60:J60"/>
    <mergeCell ref="K60:L60"/>
    <mergeCell ref="M60:N60"/>
    <mergeCell ref="O60:R60"/>
    <mergeCell ref="A61:B61"/>
    <mergeCell ref="C61:D61"/>
    <mergeCell ref="G61:H61"/>
    <mergeCell ref="I61:J61"/>
    <mergeCell ref="K61:L61"/>
    <mergeCell ref="O58:R58"/>
    <mergeCell ref="A55:E55"/>
    <mergeCell ref="F55:H55"/>
    <mergeCell ref="I55:L55"/>
    <mergeCell ref="M55:R55"/>
    <mergeCell ref="A58:B58"/>
    <mergeCell ref="C58:D58"/>
    <mergeCell ref="I58:J58"/>
    <mergeCell ref="K58:L58"/>
    <mergeCell ref="M58:N58"/>
    <mergeCell ref="A57:H57"/>
    <mergeCell ref="I57:L57"/>
    <mergeCell ref="A56:H56"/>
    <mergeCell ref="I56:L56"/>
    <mergeCell ref="M56:R56"/>
    <mergeCell ref="M57:R57"/>
    <mergeCell ref="A53:E53"/>
    <mergeCell ref="F53:L53"/>
    <mergeCell ref="M53:R53"/>
    <mergeCell ref="A54:E54"/>
    <mergeCell ref="F54:H54"/>
    <mergeCell ref="I54:L54"/>
    <mergeCell ref="M54:R54"/>
    <mergeCell ref="K1:Q1"/>
    <mergeCell ref="A51:R51"/>
    <mergeCell ref="A52:E52"/>
    <mergeCell ref="F52:L52"/>
    <mergeCell ref="M52:R52"/>
    <mergeCell ref="A4:I4"/>
    <mergeCell ref="B5:I8"/>
    <mergeCell ref="A9:I9"/>
    <mergeCell ref="B14:I14"/>
    <mergeCell ref="O2:R2"/>
    <mergeCell ref="K14:Q14"/>
    <mergeCell ref="K4:Q9"/>
    <mergeCell ref="B28:E28"/>
    <mergeCell ref="B32:E32"/>
    <mergeCell ref="B15:I15"/>
    <mergeCell ref="K15:O15"/>
    <mergeCell ref="K18:M18"/>
    <mergeCell ref="O18:Q18"/>
    <mergeCell ref="K16:M16"/>
    <mergeCell ref="O16:Q16"/>
    <mergeCell ref="K17:O17"/>
    <mergeCell ref="O59:Q59"/>
    <mergeCell ref="K2:M2"/>
    <mergeCell ref="K3:M3"/>
    <mergeCell ref="B12:I12"/>
    <mergeCell ref="K12:Q13"/>
    <mergeCell ref="B13:I13"/>
    <mergeCell ref="A19:R19"/>
    <mergeCell ref="G42:I42"/>
    <mergeCell ref="O42:Q42"/>
    <mergeCell ref="B23:E23"/>
    <mergeCell ref="B25:E25"/>
    <mergeCell ref="B27:E27"/>
    <mergeCell ref="B31:E31"/>
    <mergeCell ref="B33:E33"/>
    <mergeCell ref="B26:E26"/>
    <mergeCell ref="F17:I17"/>
  </mergeCells>
  <pageMargins left="0.25" right="0.25" top="0.25" bottom="0.5" header="0.25" footer="0.2"/>
  <pageSetup orientation="portrait" r:id="rId1"/>
  <headerFooter>
    <oddFooter>&amp;L&amp;8AGR-8240 (N/7/25)&amp;C&amp;8Information collected by WSDA becomes a public record and may be disclosed unless exempted by federal or state law.</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64DA4E2BB5FE745A94C137F0F840426" ma:contentTypeVersion="28" ma:contentTypeDescription="Create a new document." ma:contentTypeScope="" ma:versionID="5886ecc6fcc1e5f42b5ee43251247fe9">
  <xsd:schema xmlns:xsd="http://www.w3.org/2001/XMLSchema" xmlns:xs="http://www.w3.org/2001/XMLSchema" xmlns:p="http://schemas.microsoft.com/office/2006/metadata/properties" xmlns:ns1="9f8ab2c7-57a6-4182-99bb-368298ef0017" xmlns:ns3="f736d6ad-2f03-482c-adcb-2156a974b5a2" targetNamespace="http://schemas.microsoft.com/office/2006/metadata/properties" ma:root="true" ma:fieldsID="eeeace032e73833f3d94cd0f7a9814dd" ns1:_="" ns3:_="">
    <xsd:import namespace="9f8ab2c7-57a6-4182-99bb-368298ef0017"/>
    <xsd:import namespace="f736d6ad-2f03-482c-adcb-2156a974b5a2"/>
    <xsd:element name="properties">
      <xsd:complexType>
        <xsd:sequence>
          <xsd:element name="documentManagement">
            <xsd:complexType>
              <xsd:all>
                <xsd:element ref="ns1:No_x002e_" minOccurs="0"/>
                <xsd:element ref="ns1:FormTitle" minOccurs="0"/>
                <xsd:element ref="ns1:EffectiveDate" minOccurs="0"/>
                <xsd:element ref="ns1:Program" minOccurs="0"/>
                <xsd:element ref="ns1:FormIntorExt" minOccurs="0"/>
                <xsd:element ref="ns1:FormLanguage" minOccurs="0"/>
                <xsd:element ref="ns1:FormContact" minOccurs="0"/>
                <xsd:element ref="ns1:FormKeywords" minOccurs="0"/>
                <xsd:element ref="ns1:FormType" minOccurs="0"/>
                <xsd:element ref="ns1:Download" minOccurs="0"/>
                <xsd:element ref="ns1:MediaServiceMetadata" minOccurs="0"/>
                <xsd:element ref="ns1:MediaServiceFastMetadata" minOccurs="0"/>
                <xsd:element ref="ns1:MediaServiceObjectDetectorVersions" minOccurs="0"/>
                <xsd:element ref="ns3:SharedWithUsers" minOccurs="0"/>
                <xsd:element ref="ns3:SharedWithDetail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8ab2c7-57a6-4182-99bb-368298ef0017" elementFormDefault="qualified">
    <xsd:import namespace="http://schemas.microsoft.com/office/2006/documentManagement/types"/>
    <xsd:import namespace="http://schemas.microsoft.com/office/infopath/2007/PartnerControls"/>
    <xsd:element name="No_x002e_" ma:index="0" nillable="true" ma:displayName="No." ma:format="Dropdown" ma:internalName="No_x002e_" ma:readOnly="false">
      <xsd:simpleType>
        <xsd:restriction base="dms:Text">
          <xsd:maxLength value="255"/>
        </xsd:restriction>
      </xsd:simpleType>
    </xsd:element>
    <xsd:element name="FormTitle" ma:index="2" nillable="true" ma:displayName="Form Title" ma:format="Dropdown" ma:internalName="FormTitle" ma:readOnly="false">
      <xsd:simpleType>
        <xsd:restriction base="dms:Text">
          <xsd:maxLength value="255"/>
        </xsd:restriction>
      </xsd:simpleType>
    </xsd:element>
    <xsd:element name="EffectiveDate" ma:index="3" nillable="true" ma:displayName="Effective Date" ma:format="DateOnly" ma:internalName="EffectiveDate" ma:readOnly="false">
      <xsd:simpleType>
        <xsd:restriction base="dms:DateTime"/>
      </xsd:simpleType>
    </xsd:element>
    <xsd:element name="Program" ma:index="4" nillable="true" ma:displayName="Program" ma:format="Dropdown" ma:internalName="Program" ma:readOnly="false">
      <xsd:simpleType>
        <xsd:restriction base="dms:Text">
          <xsd:maxLength value="255"/>
        </xsd:restriction>
      </xsd:simpleType>
    </xsd:element>
    <xsd:element name="FormIntorExt" ma:index="5" nillable="true" ma:displayName="Form Int or Ext" ma:format="Dropdown" ma:internalName="FormIntorExt" ma:readOnly="false">
      <xsd:simpleType>
        <xsd:restriction base="dms:Text">
          <xsd:maxLength value="255"/>
        </xsd:restriction>
      </xsd:simpleType>
    </xsd:element>
    <xsd:element name="FormLanguage" ma:index="6" nillable="true" ma:displayName="Form Language" ma:format="Dropdown" ma:internalName="FormLanguage" ma:readOnly="false">
      <xsd:simpleType>
        <xsd:restriction base="dms:Text">
          <xsd:maxLength value="255"/>
        </xsd:restriction>
      </xsd:simpleType>
    </xsd:element>
    <xsd:element name="FormContact" ma:index="7" nillable="true" ma:displayName="Form Contact" ma:format="Dropdown" ma:list="UserInfo" ma:SharePointGroup="0" ma:internalName="FormContact"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FormKeywords" ma:index="8" nillable="true" ma:displayName="Form Keywords" ma:format="Dropdown" ma:internalName="FormKeywords" ma:readOnly="false">
      <xsd:simpleType>
        <xsd:restriction base="dms:Text">
          <xsd:maxLength value="255"/>
        </xsd:restriction>
      </xsd:simpleType>
    </xsd:element>
    <xsd:element name="FormType" ma:index="9" nillable="true" ma:displayName="Form Type" ma:format="Dropdown" ma:internalName="FormType" ma:readOnly="false">
      <xsd:simpleType>
        <xsd:restriction base="dms:Text">
          <xsd:maxLength value="255"/>
        </xsd:restriction>
      </xsd:simpleType>
    </xsd:element>
    <xsd:element name="Download" ma:index="12" nillable="true" ma:displayName="Download" ma:format="Dropdown" ma:hidden="true" ma:internalName="Download" ma:readOnly="false">
      <xsd:simpleType>
        <xsd:restriction base="dms:Text">
          <xsd:maxLength value="255"/>
        </xsd:restriction>
      </xsd:simpleType>
    </xsd:element>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736d6ad-2f03-482c-adcb-2156a974b5a2" elementFormDefault="qualified">
    <xsd:import namespace="http://schemas.microsoft.com/office/2006/documentManagement/types"/>
    <xsd:import namespace="http://schemas.microsoft.com/office/infopath/2007/PartnerControls"/>
    <xsd:element name="SharedWithUsers" ma:index="18"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hidden="true" ma:internalName="SharedWithDetail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FormKeywords xmlns="9f8ab2c7-57a6-4182-99bb-368298ef0017" xsi:nil="true"/>
    <EffectiveDate xmlns="9f8ab2c7-57a6-4182-99bb-368298ef0017">2025-07-30T07:00:00+00:00</EffectiveDate>
    <Program xmlns="9f8ab2c7-57a6-4182-99bb-368298ef0017">Food Assistance</Program>
    <FormType xmlns="9f8ab2c7-57a6-4182-99bb-368298ef0017" xsi:nil="true"/>
    <FormIntorExt xmlns="9f8ab2c7-57a6-4182-99bb-368298ef0017">External</FormIntorExt>
    <FormTitle xmlns="9f8ab2c7-57a6-4182-99bb-368298ef0017">Lead Agency Invoice Voucher TEFAP/CSFP State Bridge Funds - SFY26</FormTitle>
    <No_x002e_ xmlns="9f8ab2c7-57a6-4182-99bb-368298ef0017">8240</No_x002e_>
    <FormLanguage xmlns="9f8ab2c7-57a6-4182-99bb-368298ef0017">English</FormLanguage>
    <Download xmlns="9f8ab2c7-57a6-4182-99bb-368298ef0017" xsi:nil="true"/>
    <FormContact xmlns="9f8ab2c7-57a6-4182-99bb-368298ef0017">
      <UserInfo>
        <DisplayName>Wright, Tarnah (AGR)</DisplayName>
        <AccountId>149</AccountId>
        <AccountType/>
      </UserInfo>
    </FormContact>
  </documentManagement>
</p:properties>
</file>

<file path=customXml/itemProps1.xml><?xml version="1.0" encoding="utf-8"?>
<ds:datastoreItem xmlns:ds="http://schemas.openxmlformats.org/officeDocument/2006/customXml" ds:itemID="{B9447FA3-47D0-42C1-BE42-F74D81BF4757}"/>
</file>

<file path=customXml/itemProps2.xml><?xml version="1.0" encoding="utf-8"?>
<ds:datastoreItem xmlns:ds="http://schemas.openxmlformats.org/officeDocument/2006/customXml" ds:itemID="{21B5D628-AB4A-463A-8AD9-C972A29DC2DA}"/>
</file>

<file path=customXml/itemProps3.xml><?xml version="1.0" encoding="utf-8"?>
<ds:datastoreItem xmlns:ds="http://schemas.openxmlformats.org/officeDocument/2006/customXml" ds:itemID="{2ACEA8E7-EA41-4467-BB93-CD5D3AC920B0}"/>
</file>

<file path=docMetadata/LabelInfo.xml><?xml version="1.0" encoding="utf-8"?>
<clbl:labelList xmlns:clbl="http://schemas.microsoft.com/office/2020/mipLabelMetadata">
  <clbl:label id="{11d0e217-264e-400a-8ba0-57dcc127d72d}" enabled="0" method="" siteId="{11d0e217-264e-400a-8ba0-57dcc127d72d}"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Washington Department of Agriculture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WSDA Form 2233S</dc:title>
  <dc:subject/>
  <dc:creator>H. Burkett</dc:creator>
  <cp:keywords>WSDA, Washington State Department of Agriculture, Food Assistance</cp:keywords>
  <dc:description/>
  <cp:lastModifiedBy/>
  <cp:revision/>
  <dcterms:created xsi:type="dcterms:W3CDTF">2020-06-03T18:09:29Z</dcterms:created>
  <dcterms:modified xsi:type="dcterms:W3CDTF">2025-08-12T21:41:41Z</dcterms:modified>
  <cp:category>TEFAP GAP;State</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0x010100164DA4E2BB5FE745A94C137F0F840426</vt:lpwstr>
  </property>
  <property fmtid="{D5CDD505-2E9C-101B-9397-08002B2CF9AE}" pid="3" name="MediaServiceImageTags">
    <vt:lpwstr/>
  </property>
</Properties>
</file>